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omments1.xml" ContentType="application/vnd.openxmlformats-officedocument.spreadsheetml.comments+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Ön Mali Kontrol\"/>
    </mc:Choice>
  </mc:AlternateContent>
  <bookViews>
    <workbookView xWindow="0" yWindow="0" windowWidth="28800" windowHeight="11775" activeTab="8"/>
  </bookViews>
  <sheets>
    <sheet name="HARCAMA BİRİMLERİ ÖMK LİSTELERİ" sheetId="169" r:id="rId1"/>
    <sheet name="EK-68" sheetId="170" r:id="rId2"/>
    <sheet name="EK-67" sheetId="145" r:id="rId3"/>
    <sheet name="EK-66" sheetId="144" r:id="rId4"/>
    <sheet name="EK-65" sheetId="143" r:id="rId5"/>
    <sheet name="EK-64" sheetId="150" r:id="rId6"/>
    <sheet name="EK-63" sheetId="149" r:id="rId7"/>
    <sheet name="EK-62" sheetId="154" r:id="rId8"/>
    <sheet name="EK-61" sheetId="146" r:id="rId9"/>
    <sheet name="EK-60" sheetId="161" r:id="rId10"/>
    <sheet name="EK-59" sheetId="160" r:id="rId11"/>
    <sheet name="EK-58" sheetId="80" r:id="rId12"/>
    <sheet name="EK-57" sheetId="153" r:id="rId13"/>
    <sheet name="EK-56" sheetId="141" r:id="rId14"/>
    <sheet name="EK-55" sheetId="139" r:id="rId15"/>
    <sheet name="EK-54" sheetId="140" r:id="rId16"/>
    <sheet name="EK-53" sheetId="138" r:id="rId17"/>
    <sheet name="EK-52" sheetId="158" r:id="rId18"/>
    <sheet name="EK-51" sheetId="137" r:id="rId19"/>
    <sheet name="EK-50" sheetId="135" r:id="rId20"/>
    <sheet name="EK-49" sheetId="134" r:id="rId21"/>
    <sheet name="EK-48" sheetId="133" r:id="rId22"/>
    <sheet name="EK-47" sheetId="132" r:id="rId23"/>
    <sheet name="EK-46" sheetId="131" r:id="rId24"/>
    <sheet name="EK-45" sheetId="130" r:id="rId25"/>
    <sheet name="EK44" sheetId="128" r:id="rId26"/>
    <sheet name="EK-43" sheetId="129" r:id="rId27"/>
    <sheet name="EK-42" sheetId="127" r:id="rId28"/>
    <sheet name="EK-41" sheetId="117" r:id="rId29"/>
    <sheet name="EK-40" sheetId="116" r:id="rId30"/>
    <sheet name="EK-39" sheetId="115" r:id="rId31"/>
    <sheet name="EK-38" sheetId="114" r:id="rId32"/>
    <sheet name="EK-37" sheetId="113" r:id="rId33"/>
    <sheet name="EK-36" sheetId="112" r:id="rId34"/>
    <sheet name="EK-35" sheetId="111" r:id="rId35"/>
    <sheet name="EK-34" sheetId="110" r:id="rId36"/>
    <sheet name="EK-33" sheetId="125" r:id="rId37"/>
    <sheet name="EK-32" sheetId="123" r:id="rId38"/>
    <sheet name="EK-31" sheetId="122" r:id="rId39"/>
    <sheet name="EK-30" sheetId="121" r:id="rId40"/>
    <sheet name="EK-29" sheetId="120" r:id="rId41"/>
    <sheet name="EK-28" sheetId="179" r:id="rId42"/>
    <sheet name="EK-27" sheetId="118" r:id="rId43"/>
    <sheet name="EK-26" sheetId="109" r:id="rId44"/>
    <sheet name="EK-25" sheetId="108" r:id="rId45"/>
    <sheet name="EK-24" sheetId="107" r:id="rId46"/>
    <sheet name="EK-23" sheetId="106" r:id="rId47"/>
    <sheet name="EK-22" sheetId="105" r:id="rId48"/>
    <sheet name="EK-21" sheetId="104" r:id="rId49"/>
    <sheet name="EK-20" sheetId="93" r:id="rId50"/>
    <sheet name="EK-19" sheetId="94" r:id="rId51"/>
    <sheet name="EK-18" sheetId="155" r:id="rId52"/>
    <sheet name="EK-17" sheetId="92" r:id="rId53"/>
    <sheet name="EK-16" sheetId="157" r:id="rId54"/>
    <sheet name="EK-15" sheetId="103" r:id="rId55"/>
    <sheet name="EK-14" sheetId="97" r:id="rId56"/>
    <sheet name="EK-13" sheetId="95" r:id="rId57"/>
    <sheet name="EK-12" sheetId="96" r:id="rId58"/>
    <sheet name="EK-11" sheetId="159" r:id="rId59"/>
    <sheet name="EK-10" sheetId="99" r:id="rId60"/>
    <sheet name="EK-9" sheetId="101" r:id="rId61"/>
    <sheet name="EK-8" sheetId="171" r:id="rId62"/>
    <sheet name="EK-7" sheetId="89" r:id="rId63"/>
    <sheet name="EK-6" sheetId="88" r:id="rId64"/>
    <sheet name="EK-1" sheetId="82" r:id="rId65"/>
    <sheet name="EK-2" sheetId="83" r:id="rId66"/>
    <sheet name="EK-3" sheetId="84" r:id="rId67"/>
    <sheet name="EK-4" sheetId="85" r:id="rId68"/>
    <sheet name="EK-5" sheetId="87" r:id="rId69"/>
    <sheet name="EK-69" sheetId="172" r:id="rId70"/>
    <sheet name="EK-70" sheetId="173" r:id="rId71"/>
    <sheet name="EK-71" sheetId="174" r:id="rId72"/>
    <sheet name="EK-72" sheetId="175" r:id="rId73"/>
    <sheet name="EK-73" sheetId="176" r:id="rId74"/>
    <sheet name="EK-74" sheetId="178" r:id="rId75"/>
    <sheet name="EK-75" sheetId="119" r:id="rId76"/>
    <sheet name="EK-76" sheetId="180" r:id="rId77"/>
    <sheet name="EK-77" sheetId="181" r:id="rId78"/>
    <sheet name="EK-78" sheetId="182" r:id="rId79"/>
  </sheets>
  <calcPr calcId="162913"/>
</workbook>
</file>

<file path=xl/calcChain.xml><?xml version="1.0" encoding="utf-8"?>
<calcChain xmlns="http://schemas.openxmlformats.org/spreadsheetml/2006/main">
  <c r="B31" i="154" l="1"/>
  <c r="B30" i="154"/>
  <c r="B29" i="154"/>
  <c r="B28" i="154"/>
  <c r="B26" i="154"/>
  <c r="B25" i="154"/>
  <c r="B24" i="154"/>
  <c r="B23" i="154"/>
  <c r="C84" i="169"/>
  <c r="C83" i="169"/>
  <c r="C82" i="169"/>
  <c r="C81" i="169"/>
  <c r="C80" i="169"/>
  <c r="C79" i="169"/>
  <c r="C78" i="169"/>
  <c r="C77" i="169"/>
  <c r="C76" i="169"/>
  <c r="C75" i="169"/>
  <c r="C74" i="169"/>
  <c r="C73" i="169"/>
  <c r="C72" i="169"/>
  <c r="C71" i="169"/>
  <c r="C70" i="169"/>
  <c r="C69" i="169"/>
  <c r="C68" i="169"/>
  <c r="C67" i="169"/>
  <c r="C66" i="169"/>
  <c r="C65" i="169"/>
  <c r="C64" i="169"/>
  <c r="C63" i="169"/>
  <c r="C62" i="169"/>
  <c r="C61" i="169"/>
  <c r="C60" i="169"/>
  <c r="C59" i="169"/>
  <c r="C58" i="169"/>
  <c r="C57" i="169"/>
  <c r="C56" i="169"/>
  <c r="C55" i="169"/>
  <c r="C54" i="169"/>
  <c r="C53" i="169"/>
  <c r="C52" i="169"/>
  <c r="C51" i="169"/>
  <c r="C50" i="169"/>
  <c r="C49" i="169"/>
  <c r="C48" i="169"/>
  <c r="C47" i="169"/>
  <c r="C46" i="169"/>
  <c r="C45" i="169"/>
  <c r="C44" i="169"/>
  <c r="C43" i="169"/>
  <c r="C42" i="169"/>
  <c r="C41" i="169"/>
  <c r="C40" i="169"/>
  <c r="C39" i="169"/>
  <c r="C38" i="169"/>
  <c r="C37" i="169"/>
  <c r="C36" i="169"/>
  <c r="C35" i="169"/>
  <c r="C34" i="169"/>
  <c r="C33" i="169"/>
  <c r="C32" i="169"/>
  <c r="C31" i="169"/>
  <c r="C30" i="169"/>
  <c r="C29" i="169"/>
  <c r="C28" i="169"/>
  <c r="C27" i="169"/>
  <c r="C26" i="169"/>
  <c r="C25" i="169"/>
  <c r="C24" i="169"/>
  <c r="C23" i="169"/>
  <c r="C22" i="169"/>
  <c r="C21" i="169"/>
  <c r="C20" i="169"/>
  <c r="C19" i="169"/>
  <c r="C18" i="169"/>
  <c r="C17" i="169"/>
  <c r="C16" i="169"/>
  <c r="C15" i="169"/>
  <c r="C14" i="169"/>
  <c r="C13" i="169"/>
  <c r="C12" i="169"/>
  <c r="C11" i="169"/>
  <c r="C10" i="169"/>
  <c r="C9" i="169"/>
  <c r="C8" i="169"/>
  <c r="C7" i="169"/>
</calcChain>
</file>

<file path=xl/comments1.xml><?xml version="1.0" encoding="utf-8"?>
<comments xmlns="http://schemas.openxmlformats.org/spreadsheetml/2006/main">
  <authors>
    <author>Yazar</author>
  </authors>
  <commentList>
    <comment ref="D2" authorId="0" shapeId="0">
      <text>
        <r>
          <rPr>
            <sz val="11"/>
            <color theme="1"/>
            <rFont val="Calibri"/>
          </rPr>
          <t>Yazar:</t>
        </r>
      </text>
    </comment>
  </commentList>
</comments>
</file>

<file path=xl/sharedStrings.xml><?xml version="1.0" encoding="utf-8"?>
<sst xmlns="http://schemas.openxmlformats.org/spreadsheetml/2006/main" count="4549" uniqueCount="1335">
  <si>
    <t>HARCAMA BİRİMLERİ 
ÖN MALİ KONTROL LİSTESİ</t>
  </si>
  <si>
    <t>EK NO</t>
  </si>
  <si>
    <t xml:space="preserve">4734 SAYILI KAMU İHALE KANUNUNUN 3 ÜNCÜ MADDESİNİN (E) BENDİNE GÖRE ALIMLAR 
ÖN MALİ KONTROL LİSTESİ
</t>
  </si>
  <si>
    <t>Ana Sayfa</t>
  </si>
  <si>
    <t>EK-68</t>
  </si>
  <si>
    <t>Bütçe Yılı:</t>
  </si>
  <si>
    <t>Harcama Birimi:</t>
  </si>
  <si>
    <t>İşin Adı:</t>
  </si>
  <si>
    <t>Sıra No</t>
  </si>
  <si>
    <t>Kontrol Edilecek Bilgi ve Belgeler</t>
  </si>
  <si>
    <t>Evet</t>
  </si>
  <si>
    <t>Hayır</t>
  </si>
  <si>
    <t>Açıklamalar</t>
  </si>
  <si>
    <t>Onay belgesi</t>
  </si>
  <si>
    <t>2</t>
  </si>
  <si>
    <t>Yaklaşık Maliyet Hesap Cetveli (Alımın yapım işi olması durumunda)</t>
  </si>
  <si>
    <t>3</t>
  </si>
  <si>
    <t>Düzenlenmesi gereken hallerde sözleşme, protokol veya mutat sözleşme</t>
  </si>
  <si>
    <t>4</t>
  </si>
  <si>
    <t>Yapım işi ve Hizmet alımlarında Hizmet işleri Hakediş Raporu</t>
  </si>
  <si>
    <t>5</t>
  </si>
  <si>
    <t xml:space="preserve">Dizi Pusulası </t>
  </si>
  <si>
    <t>6</t>
  </si>
  <si>
    <t>Ağırlık Oranları Temsil Katsayıları  (gerektiğinde)</t>
  </si>
  <si>
    <t>6.1</t>
  </si>
  <si>
    <t>a) Metraj İcmali (gerektiğinde)</t>
  </si>
  <si>
    <t>6.2</t>
  </si>
  <si>
    <t>b) Fiyat Farkı Hesap Tablosu (gerektiğinde)</t>
  </si>
  <si>
    <t>6.3</t>
  </si>
  <si>
    <t>c) İhracat Tespit Tutanağı (gerektiğinde)</t>
  </si>
  <si>
    <t>6.4</t>
  </si>
  <si>
    <t>d) Yıllara Sari İş İse Yıllık Ödenek Dilimleri</t>
  </si>
  <si>
    <t>6.5</t>
  </si>
  <si>
    <t>e) Yapılan İşler Listesi</t>
  </si>
  <si>
    <t>6.6</t>
  </si>
  <si>
    <t xml:space="preserve">f) Hakediş Özeti </t>
  </si>
  <si>
    <t>6.7</t>
  </si>
  <si>
    <t xml:space="preserve">g) Hakediş İcmali </t>
  </si>
  <si>
    <t>6.8</t>
  </si>
  <si>
    <t xml:space="preserve">h) Hakediş Raporu </t>
  </si>
  <si>
    <t>6.9</t>
  </si>
  <si>
    <t>i) Fatura (sigorta giderlerinin ödenmesinde sigorta poliçesi veya zeyilname) (e-arşiv fatura olması durumunda firma kaşe ve imzası zorunlu olup ayrıca idare tarafından sistemde kayıtlı olup olmadığı sorgulanmalıdır. )</t>
  </si>
  <si>
    <t>6.10</t>
  </si>
  <si>
    <t>j) Gereken hallerde muayene ve kabul komisyonu kabul işleminin idarece yapılması halinde ise idarece düzenlenmiş belge</t>
  </si>
  <si>
    <t>7</t>
  </si>
  <si>
    <t>Mal ve malzeme, demirbaş, makine, teçhizat ve taşıt alımlında Taşınır/Varlık işlem fişi</t>
  </si>
  <si>
    <t>8</t>
  </si>
  <si>
    <t>Vergi Borcu Sorgulaması (Tahsilat A Tebliğden belirlenen güncel tutar göre sorgulama yapılacaktır. 6183/22 A sorgulaması</t>
  </si>
  <si>
    <t>9</t>
  </si>
  <si>
    <t>Faturada yüklenici IBAN bilgisi yok ise yükleniciye ait IBAN dilekçesi</t>
  </si>
  <si>
    <t>10</t>
  </si>
  <si>
    <t>İlgili mevzuatı gereği ödeme emri belgesine eklenecek diğer belgeler</t>
  </si>
  <si>
    <t>11</t>
  </si>
  <si>
    <t>Stratejik Plan-Performans Programı-Bütçe-Harcama İlişkilendirme Tablosu mevcut mu? (01.01.2027 tarihi itibarıyla eklenecektir.)</t>
  </si>
  <si>
    <t>12</t>
  </si>
  <si>
    <t>Ödeme Emri Belgesi'ndeki imzalar dönem başı bildirilen yetkili çizelgesine uygun mu?</t>
  </si>
  <si>
    <t>12.1</t>
  </si>
  <si>
    <t>Ödeme Emri Belgesi, yetki çizelgesinde belirtilmeyen personel tarafından imzalandı ise yetki devri yapılmış mı?</t>
  </si>
  <si>
    <t>12.2</t>
  </si>
  <si>
    <t>Yetki devri yapıldığına dair evrak eklendi mi? (Yıllık İzin Formu vb.)</t>
  </si>
  <si>
    <t>Kamu Ön Mali Kontrol Yönetmeliği'nin 6. maddesi gereğince hazırlanan bu kontrol listesinde yer alan bilgiler tarafımca kontrol edilmiş olup uygunluğu tasdik olunur.</t>
  </si>
  <si>
    <t>Gerçekleştirme Görevlisi
Adı Soyadı
Ünvanı
İmza</t>
  </si>
  <si>
    <t xml:space="preserve">Erasmus %20/30'luk Ödemelere İlişkin
Ön Mali Kontrol Listesi
</t>
  </si>
  <si>
    <t>EK-67</t>
  </si>
  <si>
    <t>Hibe sözleşmesi mevcut mu ?</t>
  </si>
  <si>
    <t>1.1</t>
  </si>
  <si>
    <t>Hibe sözleşmesindeki imzalar tam mı?</t>
  </si>
  <si>
    <t>Katılım Sertifikası(Sertifika türkçeye çevrilmiş mi?) mevcut mu?</t>
  </si>
  <si>
    <t>2.1</t>
  </si>
  <si>
    <t>Katılım Sertifikası'nda belirtilen bilgiler(tarih katılımcı adı vs) doğru mu?</t>
  </si>
  <si>
    <t>Yurda giriş-çıkış belgesi mevcut mu ?</t>
  </si>
  <si>
    <t>Döviz gönderme emri belgesi mevcut mu?</t>
  </si>
  <si>
    <t>4.1</t>
  </si>
  <si>
    <t>Döviz gönderme emri belgesi'ndeki veriler doğru mu?(İBAN, Banka şube adı vs.)</t>
  </si>
  <si>
    <t xml:space="preserve">Erasmus Vize ve Sigorta Hibe Desteğine İlişkin
Ön Mali Kontrol Listesi
</t>
  </si>
  <si>
    <t>EK-66</t>
  </si>
  <si>
    <t>Harcama Talimatı Onay Belgesi mevcut mu?</t>
  </si>
  <si>
    <t>1.2</t>
  </si>
  <si>
    <t>Harcama talimatının hukuki dayanağı ve gerekçesi mahiyetine (Erasmus El Kitabı) uygun mu?</t>
  </si>
  <si>
    <t>1.3</t>
  </si>
  <si>
    <t>Gerçekleştirme Usulü mahiyetine uygun mu?</t>
  </si>
  <si>
    <t>1.4</t>
  </si>
  <si>
    <t>Harcamanın türüne uygun mu?</t>
  </si>
  <si>
    <t>Rektörlük oluru mevcut mu?</t>
  </si>
  <si>
    <t>Sigorta Poliçesi  mevcut mu?</t>
  </si>
  <si>
    <t>Vize belgesi mevcut mu?</t>
  </si>
  <si>
    <t>Hibe Sözleşmesi eklendi mi?  (Yürütücü tarafından onaylanmış Türkçe çevirileri.)</t>
  </si>
  <si>
    <t>Döviz gönderme belgesi mevcut mu?</t>
  </si>
  <si>
    <t>İlgili tarihte yapılan harcamanın kur bilgisi mevcut mu?</t>
  </si>
  <si>
    <t>8.1</t>
  </si>
  <si>
    <t>8.2</t>
  </si>
  <si>
    <t xml:space="preserve">Erasmus Hibe İşlemlerine İlişkin
Ön Mali Kontrol Listesi
</t>
  </si>
  <si>
    <t>EK-65</t>
  </si>
  <si>
    <t>Harcama Talimatının hukuki dayanağı ve gerekçesi mahiyetine uygun mu?</t>
  </si>
  <si>
    <t>1.5</t>
  </si>
  <si>
    <t>Güncel kur ile ödeme yapılacak avro cinsinden miktarın çarpımı sonucu tutar doğru mu?</t>
  </si>
  <si>
    <t>Ödeme yapılan kişi Akademik kadroda görevli mi?</t>
  </si>
  <si>
    <t>Yönetim Kurulu Kararı alınmış mı?</t>
  </si>
  <si>
    <t>Hibe ödemesi yapılan personel/öğrenci yurt dışına mı gidiyor?</t>
  </si>
  <si>
    <t>Erasmus El Kitabına göre süre ve hibe hesaplamaları başlıklı maddesi gereğince hibe ödemelerinde yurt dışına gidenler için %70/80 oranında ödeme yapılmış mı?</t>
  </si>
  <si>
    <t xml:space="preserve">Yurt Dışına gidenler için Davet Mektubu mevcut mu? </t>
  </si>
  <si>
    <t>Davet Mektubunun tercümesi yapılıp onaylanmış mı?</t>
  </si>
  <si>
    <t>Hibe ödemesi yapılan personel/öğrenci yurt dışından dönüyor mu?</t>
  </si>
  <si>
    <t>Erasmus El Kitabına göre süre ve hibe hesaplamaları başlıklı maddesi gereğince hibe ödemelerinde yurt dışından dönenler için %20/30 oranında ödeme yapılmış mı?</t>
  </si>
  <si>
    <t xml:space="preserve">Yurt Dışından dönenler için Katılım sertifikası mevcut mu? </t>
  </si>
  <si>
    <t>11.1</t>
  </si>
  <si>
    <t>Katılım sertifikası tercümesi yapılıp onaylanmış mı?</t>
  </si>
  <si>
    <t xml:space="preserve">Hibe ödemesiyle ilgili sözleşme mevcut mu? </t>
  </si>
  <si>
    <t>13</t>
  </si>
  <si>
    <t>Sözleşmede ödenecek hibe tutarı ile Harcama Talimatı üzerindeki hibe tutarları uyumlu mu?</t>
  </si>
  <si>
    <t>14</t>
  </si>
  <si>
    <t>Sözleşmede Harcama yetkilisi ve görevlendirilen personel/öğrencilerin ıslak imzası mevcut mu?</t>
  </si>
  <si>
    <t>15</t>
  </si>
  <si>
    <t>16</t>
  </si>
  <si>
    <t>Ödeme Emri Belgesinde yer alan hesap kodu isimleri doğru mu?</t>
  </si>
  <si>
    <t>17</t>
  </si>
  <si>
    <t>18.1</t>
  </si>
  <si>
    <t>18.2</t>
  </si>
  <si>
    <t>18.3</t>
  </si>
  <si>
    <t xml:space="preserve">BAP/AB/TÜBİTAK/TÜSEB/ERASMUS
Avans Kapama Ödemelerine İlişkin
Ön Mali Kontrol Listesi
</t>
  </si>
  <si>
    <t>EK-64</t>
  </si>
  <si>
    <t>Avans verilme evrakındaki Harcama Talimatı Onay Belgesi mevcut mu?</t>
  </si>
  <si>
    <t>Mahsup /Kesin Hesap Formu mevcut mu ?</t>
  </si>
  <si>
    <t>Mal/Hizmet Alımı mı?</t>
  </si>
  <si>
    <t>3.1</t>
  </si>
  <si>
    <t>Fatura mevcut mu?</t>
  </si>
  <si>
    <t>3.2</t>
  </si>
  <si>
    <t>Firma/Şahıs/Kurum tarafından kesilen fatura, faturada bulunması gereken şekil şartlarını taşıyor mu?</t>
  </si>
  <si>
    <t>3.3</t>
  </si>
  <si>
    <t>Faturada yer alan malzemelerin adedi ile birim fiyatlarının çarpımı doğru mu?</t>
  </si>
  <si>
    <t>3.4</t>
  </si>
  <si>
    <t>e-Arşiv Fatura ise ilgisi tarafından kaşe imza yapılmış mı?</t>
  </si>
  <si>
    <t>3.5</t>
  </si>
  <si>
    <t>e-Arşiv Fatura ise sorgulamayı yapan kişi tarafından kontrol edilerek kaşe imza yapılmış mı?</t>
  </si>
  <si>
    <t>3.6</t>
  </si>
  <si>
    <t>Hizmet alımlarına ait faturalarda KDV üzerinden kesilen tevkifat oranı ve tutarı doğru mu?</t>
  </si>
  <si>
    <t>3.7</t>
  </si>
  <si>
    <t>Muayene Kabul Komisyon Tutanağı mevcut mu?</t>
  </si>
  <si>
    <t>3.8</t>
  </si>
  <si>
    <t>Muayene Kabul Komisyon Tutanağı Üzerinde yer alan fatura tarihi, numarası, firma adı, onay tarihi ve numarası tutanakta yer alıyor mu?</t>
  </si>
  <si>
    <t>3.9</t>
  </si>
  <si>
    <t>Piyasa Fiyat Araştırma Tutanağı eklenmiş mi ?</t>
  </si>
  <si>
    <t>3.10</t>
  </si>
  <si>
    <t>KİK yasaklılık sorgusu yapılarak Teyit Belgesi eklendi mi?</t>
  </si>
  <si>
    <t>3.11</t>
  </si>
  <si>
    <t>İlgili mevzuatı gereği ödeme emri belgesine eklenecek diğer belgeler eklenmiş mi? (Doğrudan temin (22/a-b-c-d) ise doğrudan temin süreçlerinde eklenmesi gereken evraklar avans kapatma evraklarında aranmaktadır.)</t>
  </si>
  <si>
    <t>Çekilen avans tutarından az harcama yapılmışsa, kalan tutar Avans Artığı olarak ilgili hesaba yatırılmış ve dekontu eklenmiş mi?</t>
  </si>
  <si>
    <t>Avans Kapatma tarihini geçirdiyse gecikme faizi doğru hesaplanmış mı?</t>
  </si>
  <si>
    <t>Yolluk avansı mı?</t>
  </si>
  <si>
    <t>Yolluk avansı ise Yolluk Bildirimi var mı?</t>
  </si>
  <si>
    <t>Yolluk bildiriminde imzalar mevcut mu?</t>
  </si>
  <si>
    <t>Gündelik tutarları 6245 Sayılı Harcırah Kanunu/Proje Sözleşmesine göre  doğru mu?</t>
  </si>
  <si>
    <t>Katılım Belgesi eklendi mi?</t>
  </si>
  <si>
    <t>Görevlendirme uçak ile yapılmış ise uçak bileti mevcut mu?</t>
  </si>
  <si>
    <t>Ödeme Emri Belgesinde yer alan ekonomik kodlar doğru mu?</t>
  </si>
  <si>
    <t>Yapılan alım hizmet alımı ise Ödeme Emri Belgesi Üzerinde tevkifat tutarı doğru kesilmiş mi?</t>
  </si>
  <si>
    <t>Vergi borcu sorgulaması yapıldı mı?</t>
  </si>
  <si>
    <t>Ödeme Emri Belgesi'ndeki imzalar bildirilen yetkili çizelgesine uygun mu?</t>
  </si>
  <si>
    <t>11.2</t>
  </si>
  <si>
    <t xml:space="preserve">BAP/AB/TÜBİTAK/TÜSEB/ERASMUS
Avans İşlemlerine İlişkin
Ön Mali Kontrol Listesi
</t>
  </si>
  <si>
    <t>EK-63</t>
  </si>
  <si>
    <t>Gerçekleştirme usulü mahiyetine uygun mu?</t>
  </si>
  <si>
    <t>Seçilen Bütçe Tertibi harcamanın türüne uygun mu?</t>
  </si>
  <si>
    <t>Kullanılabilir Ödenek tutarı yeterli mi?</t>
  </si>
  <si>
    <t xml:space="preserve">Bap birimine talep yazısı yazılmış mı? </t>
  </si>
  <si>
    <t>Ön ödeme Talep Formu var mı ?</t>
  </si>
  <si>
    <t>Yolluk avansı ise Rektörlük onayı var mı?</t>
  </si>
  <si>
    <t>Yolluk avansı ise Birim Yönetim Kurulu Kararı var mı?</t>
  </si>
  <si>
    <t>Yolluk avansı ise Kurum Dışı Personel için Görevlendirme Formu var mı?</t>
  </si>
  <si>
    <t xml:space="preserve">Proje sözleşmesi eklenmiş mi? </t>
  </si>
  <si>
    <t>Avans tutarı avans çekme limitini aşıyor mu?</t>
  </si>
  <si>
    <t>10.1</t>
  </si>
  <si>
    <t>10.2</t>
  </si>
  <si>
    <t xml:space="preserve">
BAP/AB/TÜBİTAK/TÜSEB
 Doğrudan Temin (22-a-b-c)
Ön Mali Kontrol Listesi
(4734 sayılı Kamu İhale Kanunu'nun 3/f maddesi)  
</t>
  </si>
  <si>
    <t>EK-62</t>
  </si>
  <si>
    <t>1</t>
  </si>
  <si>
    <t>Ödenek kontrolü yapıldı mı? Alım proje sözleşmesi hükümlerine uygun mu?</t>
  </si>
  <si>
    <t>Parasal limitlere uyulmuş mu?</t>
  </si>
  <si>
    <t>Yaklaşık Maliyet Tablosu oluşturulmuş mu? (Zorunlu değil.)</t>
  </si>
  <si>
    <t xml:space="preserve">Yaklaşık Maliyet hesaplanırken KDV hariç mi hesaplanmış? </t>
  </si>
  <si>
    <t xml:space="preserve">Yaklaşık Maliyet İcmal Tablosu mevcut mu? </t>
  </si>
  <si>
    <t>Yaklaşık Maliyet hesaplanırken dayanakları mevcut mu?</t>
  </si>
  <si>
    <t>Harcama talimatının hukuki dayanağı ve gerekçesi mahiyetine uygun mu?</t>
  </si>
  <si>
    <t>4.2</t>
  </si>
  <si>
    <t>4.3</t>
  </si>
  <si>
    <t>4.4</t>
  </si>
  <si>
    <t>Doğrudan Temin Tek Kaynak Formu mevcut mu?</t>
  </si>
  <si>
    <t>İlgili formda Yaklaşık Maliyet kısmında tutar belirtilmişse icmal eklenmiş mi?</t>
  </si>
  <si>
    <t>İlgili formda Malın/Hizmetin yada yaptırılacak işin teslimat tarihi belirtilmişse Muayene Kabul Komisyon Tarihi ile aynı mı?</t>
  </si>
  <si>
    <t>İlgili formda Doğrudan Teminin türünü belirtilen (22-a-b-c) kutucuk işaretlenmiş mi ?</t>
  </si>
  <si>
    <t>İlgili formda açıklamalar kısmında alımın neden tek kaynaktan alındığına dair açıklama yapılmış mı?Dayanağı belgeler koyuldu mu?</t>
  </si>
  <si>
    <t>Piyasa Fiyat Araştırma Tutanağı eklenmiş mi?(zorunlu değil)</t>
  </si>
  <si>
    <t xml:space="preserve">Mal veya Hizmet alımına ait sözleşme yapıldı mı? </t>
  </si>
  <si>
    <t>Sözleşme üzerinde yer alan bilgiler eksiksiz doldurulmuş mu ?</t>
  </si>
  <si>
    <t>Sözleşmenin her sayfası taraflar tarafından paraf, kaşe ve imza yapılmış mı?</t>
  </si>
  <si>
    <t>Sözleşmeye Ait Damga Vergisinin yatırıldığına dair Vergi Dairesi Alındısı mevcut mu?</t>
  </si>
  <si>
    <t>Muayene Kabul Komisyon Tutanağı Tutanağı mevcut mu?</t>
  </si>
  <si>
    <t>9.1</t>
  </si>
  <si>
    <t>Muayene Kabul Komisyon Tutanağı üzerinde yer alan fatura tarihi, numarası, firma adı, onay tarihi,numarası ve imzalar tam mı?</t>
  </si>
  <si>
    <t>Hizmet alımı ise Hak ediş raporu eklendi mi?</t>
  </si>
  <si>
    <t>Faturanın muhatabı doğru mu?</t>
  </si>
  <si>
    <t>11.3</t>
  </si>
  <si>
    <t>11.4</t>
  </si>
  <si>
    <t>e-Arşiv Faturailgisi tarafından kaşe ve yapılmış mı?</t>
  </si>
  <si>
    <t>11.5</t>
  </si>
  <si>
    <t>Faturanın notlar kısmına IBAN bilgileri yazılmış mı? IBAN bilgileri yoksa IBAN dilekçesi alındı mı?</t>
  </si>
  <si>
    <t>11.6</t>
  </si>
  <si>
    <t>e-Arşiv Fatura ise sorgulamayı yapan kişi tarafından kontrol edilerek kaşe ve imza yapılmış mı?</t>
  </si>
  <si>
    <t>11.7</t>
  </si>
  <si>
    <t>Hizmet alımlarında Fatura üzerinde yer alan hesaplanan KDV üzerinden tevkifat kesildi mi? Tevkifat oranı doğru mu?</t>
  </si>
  <si>
    <t>Mal alımlarında;</t>
  </si>
  <si>
    <t>TKYS üzerinden Alınan Varlık İşlem Fişi eklendi mi?</t>
  </si>
  <si>
    <t>Varlık İşlem Fişi üzerinde yer alan malzeme ile faturada yer alan malzeme aynı mı?</t>
  </si>
  <si>
    <t>12.3</t>
  </si>
  <si>
    <t>Varlık İşlem Fişi Taşınır Kayıt Yetkilisi tarafından imzalandı mı?</t>
  </si>
  <si>
    <t>12.4</t>
  </si>
  <si>
    <t>HYS üzerinden Varlık İşlem Fişi ilişkilendirildi mi?</t>
  </si>
  <si>
    <t>Gelir İdaresi Başkanlığından alınan Vergi Borcu Sorgusu mevcut mu?</t>
  </si>
  <si>
    <t>13.1</t>
  </si>
  <si>
    <t>Alınan Vergi Borcu Sorgusu güncel mi? (Belge tanzim edildiği tarihten itibaren 15 gün geçerlidir)</t>
  </si>
  <si>
    <t>13.2</t>
  </si>
  <si>
    <t>Vergi Borcu Sorgusu, sorgulamayı yapan görevli tarafından kontrol edilerek kaşelenip imzalanmış mı?</t>
  </si>
  <si>
    <t>13.3</t>
  </si>
  <si>
    <t>Vergi Borcu Sorgusunda Kişi/Firma/Kuruma ait borç varsa ve borç limitini aşıyorsa vergi borcu, Ödeme Emri Belgesi üzerinden kesildi mi?</t>
  </si>
  <si>
    <t>KİK Yasaklılık sorgusu yapılarak Teyit Belgesi eklendi mi?(Piyasa fiyat araştırma tutanağı tarihi ile aynı tarihli olmalıdır)</t>
  </si>
  <si>
    <t>Ödeme Emri Belgesinde yer alan IBAN bilgileri fatura veya IBAN dilekçesi üzerinde yer alan bilgiler uyumlu mu?</t>
  </si>
  <si>
    <t>15.1</t>
  </si>
  <si>
    <t>Ödeme Emri Belgesinde yer alan Bütçe Tertibi doğru mu?</t>
  </si>
  <si>
    <t>15.2</t>
  </si>
  <si>
    <t>Tevkifata tabi işlemlerde Ödeme Emri Belgesi Üzerinden tevkifat tutarı doğru kesilmiş mi?</t>
  </si>
  <si>
    <t>Hizmet ve yapım işlerinde süreli iş ise sözleşme yapıldı mı?</t>
  </si>
  <si>
    <t>18</t>
  </si>
  <si>
    <t xml:space="preserve">BAP/AB/TÜBİTAK/TÜSEB
Doğrudan Temin Alımlarına İlişkin
(4734 sayılı Kamu İhale Kanunu'nun 3/f maddesi)
Ön Mali Kontrol Listesi
</t>
  </si>
  <si>
    <t>EK-61</t>
  </si>
  <si>
    <t>Onay Belgesi var mı?</t>
  </si>
  <si>
    <t xml:space="preserve"> Mal/ hizmet istek (ihtiyaç) belgesi var mı?</t>
  </si>
  <si>
    <t>Teknik şartname (varsa) var mı?</t>
  </si>
  <si>
    <t>Proforma/teklif formları var mı?</t>
  </si>
  <si>
    <t>Piyasa fiyat araştırma tutanağı var mı?</t>
  </si>
  <si>
    <t>Onay belgesinde yer alan görevlilerin imzası var mı?</t>
  </si>
  <si>
    <t>Onay tarihi ve sayısı doğru girilmiş mi?</t>
  </si>
  <si>
    <t>Piyasa araştırma tutanağında fiyatlar KDV hariç girilmiş mi?</t>
  </si>
  <si>
    <t>Piyasa Fiyat Araştırma Tutanağının tarihi, Harcama Talimatı/Onay Belgesi tarihi ile aynı veya sonra mı?</t>
  </si>
  <si>
    <t>Piyasa Fiyat Araştırma Tutanağının tarihi, teklif tarihinden sonra mı?</t>
  </si>
  <si>
    <t>Piyasa Fiyat Araştırma Tutanağının firma bilgileri doğru ve eksiksiz girildi mi?</t>
  </si>
  <si>
    <t>KİK yasaklılık sorgusu var mı?</t>
  </si>
  <si>
    <t>7.1</t>
  </si>
  <si>
    <t>Yasaklılık sorgusunda firmaya ait bilgiler doğru mu?</t>
  </si>
  <si>
    <t>7.2</t>
  </si>
  <si>
    <t>Yasaklılık sorgusu piyasa araştırma tutanağı tarihi ile fatura tarihi arasında mı yapılmış?</t>
  </si>
  <si>
    <t>7.3</t>
  </si>
  <si>
    <t>Yasaklılık sorgusu, sorgulamayı yapan görevli tarafından kontrol edilerek kaşelenip imzalanmış mı?</t>
  </si>
  <si>
    <t>Fatura var mı?</t>
  </si>
  <si>
    <t>Fatura Strateji Geliştirme Daire Başkanlığı adına mı düzenlenmiş?</t>
  </si>
  <si>
    <t>Faturada proje bilgisi var mı?</t>
  </si>
  <si>
    <t>8.3</t>
  </si>
  <si>
    <t>Fatura E-Arşiv ise firma kaşe-imza var mı?</t>
  </si>
  <si>
    <t>8.3.1</t>
  </si>
  <si>
    <t>E-Arşiv Fatura ise  Gerçekleştirme Görevlisi (Kontrol edilmiştir) şerhli imzası var mı?</t>
  </si>
  <si>
    <t>8.3.2</t>
  </si>
  <si>
    <t>Firma E-Fatura mükellefi (GİB'ten sorgulanarak) ise sistemden E-Fatura olarak alınmış mı?</t>
  </si>
  <si>
    <t>8.4</t>
  </si>
  <si>
    <t>Fatura, muayene kabul komisyon tutanağı ile aynı veya sonra mı kesilmiş?</t>
  </si>
  <si>
    <t>8.4.1</t>
  </si>
  <si>
    <t>Fatura da hata olması durumunda  fatura tarihinden itibaren 8 günlük iptal süresi vardır.</t>
  </si>
  <si>
    <t>8.5</t>
  </si>
  <si>
    <t>Muayene kabul komisyon tutanağı var mı?</t>
  </si>
  <si>
    <t>Muayene Kabul Komisyon Tutanağı komisyon tarafından imzalanmış mı? 
( Harcama Yetkilileri Hakkında Genel Tebliğin 11 inci maddesinin yedinci fıkrasında; “Harcama yetkilileri, yardımcıları veya hiyerarşik olarak kendisine en yakın üst kademe yöneticileri arasından, harcama türleri itibarıyla yetki çakışmasına neden olmayacak şekilde, bir veya daha fazla sayıda gerçekleştirme görevlisini ödeme emri belgesi düzenlemekle görevli gerçekleştirme görevlisi olarak görevlendirir. Ödeme emri 
belgesi düzenlemekle görevli gerçekleştirme görevlisi, görevler ayrılığı ilkesi gereği ihale ve muayene kabul komisyonu benzeri komisyonlarda ve diğer süreçlerde görev alamaz.”  hükmü yer almaktadır.)</t>
  </si>
  <si>
    <t>9.2</t>
  </si>
  <si>
    <t>Muayene kabul komisyon tutanağı fatura tarihi ile aynı veya sonra mı?</t>
  </si>
  <si>
    <t>9.3</t>
  </si>
  <si>
    <t>Muayene kabul komisyon tutanağında fatura tarihi ve sayısı doğru girilmiş mi?</t>
  </si>
  <si>
    <t>9.4</t>
  </si>
  <si>
    <t>Alınan Mal-Malzemelerin birim adedi ve fiyat bilgileri fatura ile uyuşuyor mu?</t>
  </si>
  <si>
    <t>Vergi borcu yoktur yazısı var mı?</t>
  </si>
  <si>
    <t>Vergi borcu yoktur yazısı onaydan sonra alınmış mı? Evrak geçerlilik süresi 15 gündür. Tatil ve Haftasonları dikkate alınmalıdır.</t>
  </si>
  <si>
    <t>Mal alımı mı?</t>
  </si>
  <si>
    <t>TKYS üzerinden Alınan Varlık İşlem Fişi (giriş, devretme,deviralma) eklendi mi?</t>
  </si>
  <si>
    <t>11.1.1</t>
  </si>
  <si>
    <t>11.1.2</t>
  </si>
  <si>
    <t>Taşınır devretme devralma birimleri doğru mu?</t>
  </si>
  <si>
    <t>VİF'te kuruş farkı var mı? Taşınır Kayıt Yetkilisi tarafından imzalandı mı?</t>
  </si>
  <si>
    <t>HYS üzerinden alınan Varlık İşlem Fişi ilişkilendirildi mi?</t>
  </si>
  <si>
    <t>Hizmet alımı mı?</t>
  </si>
  <si>
    <t>Hizmet işleri hakediş raporu eklendi mi?</t>
  </si>
  <si>
    <t>Faturada tevkifat kesintisi yasal sınırlar dahilinde düzenlendi mi?(KDV istisna sertifikası olanlar hariç)</t>
  </si>
  <si>
    <t>Hakediş Raporu düzenlenmiş ise firma ve yürütücü tarafından imzalanmış mı?</t>
  </si>
  <si>
    <t>Organizasyon hizmet alımı mı?</t>
  </si>
  <si>
    <t>İmzalı katılım listesi veya kanıtlayıcı belge eklendi mı?</t>
  </si>
  <si>
    <t>Mal veya Hizmet alımına ait sözleşme yapıldı mı?</t>
  </si>
  <si>
    <t>14.1</t>
  </si>
  <si>
    <t>Sözleşme yapılmış ise, sözleşme üzerinde yer alan bilgiler eksiksiz doldurulmuş mu ?</t>
  </si>
  <si>
    <t>14.2</t>
  </si>
  <si>
    <t>Sözleşme yapılmış ise, sözleşmenin her sayfası taraflarca paraflanmış, kaşelenmiş ve imzalanmış mı?</t>
  </si>
  <si>
    <t>14.3</t>
  </si>
  <si>
    <t>Sözleşme yapılmış ise, sözleşmeye Ait Damga Vergisinin yatırıldığına dair Vergi Dairesi Alındısı mevcut mu?</t>
  </si>
  <si>
    <t>AB projesi mi?</t>
  </si>
  <si>
    <t>KDV istisna sertifikası/tedarik sözleşmesi eklenmiş mi?</t>
  </si>
  <si>
    <t>Kur bilgisini gösterir belge eklenmiş mi?</t>
  </si>
  <si>
    <t>15.3</t>
  </si>
  <si>
    <t>Döviz gönderme emri eklenmiş mi?</t>
  </si>
  <si>
    <t>16.1</t>
  </si>
  <si>
    <t>16.2</t>
  </si>
  <si>
    <t>Ödeme Emri Belgesinde yer alan tutar ile fatura tutarı uyumlu mu?</t>
  </si>
  <si>
    <t>Ödeme Emri Belgesi'ndeki imzalar  bildirilen yetkili çizelgesine uygun mu?</t>
  </si>
  <si>
    <t>19</t>
  </si>
  <si>
    <t>Varsa ilgili mevzuat/proje sözleşmesi gereği eklenmesi gereken diğer ekler eklenmiş mi?</t>
  </si>
  <si>
    <t xml:space="preserve">AB  Projeleri Ortaklara Pay Aktarımı
Ödemelere İlişkin
Ön Mali Kontrol Listesi
</t>
  </si>
  <si>
    <t>EK-60</t>
  </si>
  <si>
    <t>Harcama Talimatı mevcut mu?</t>
  </si>
  <si>
    <t>Pay aktarım bilgileri tablosu mevcut mu?</t>
  </si>
  <si>
    <t>Proje ortağının proje iş paketlerinde yer alan sorumluluğunu yerine getirdiğine ilişkin kanıtlayıcı belgeler mevcut mu?</t>
  </si>
  <si>
    <t>Proje sözleşmesi eklendi mi? (Yürütücü tarafından onaylanmış Türkçe çevirileri.)</t>
  </si>
  <si>
    <t>İç Ortaklık sözleşmesi eklendi mi? (Yürütücü tarafından onaylanmış Türkçe çevirileri.)</t>
  </si>
  <si>
    <t xml:space="preserve">AB Projeleri Kapsamında Çalışanlara Yapılacak Ödemelere İlişkin
Ön Mali Kontrol Listesi
</t>
  </si>
  <si>
    <t>EK-59</t>
  </si>
  <si>
    <t>Zaman Çizelgesi eklendi mi?</t>
  </si>
  <si>
    <t>Zaman çizelgelerinde belirtilen faaliyetlere ilişkin kanıtlar raporlanmış mı?</t>
  </si>
  <si>
    <t>Proje çalışanı görevlendirme yazısı mevcut mu?</t>
  </si>
  <si>
    <t>Ödeme alan personel maaş bordrosu eklendi mi?</t>
  </si>
  <si>
    <t>Gelir vergisi ve damga vergisi kesintileri doğru hesaplanmış mı?</t>
  </si>
  <si>
    <t xml:space="preserve">TÜBİTAK/TÜSEB PTİ Ödeme İşlemlerine İlişkin
Ön Mali Kontrol Listesi
</t>
  </si>
  <si>
    <t>EK-58</t>
  </si>
  <si>
    <t>Çeşitli Ödemeler Bordrosu eklendi mi?</t>
  </si>
  <si>
    <t>TÜBİTAK/TÜSEB onay yazısı eklendi mi?</t>
  </si>
  <si>
    <t>Proje Teşvik İkramiyesi Ödeme Tablosu eklendi mi?</t>
  </si>
  <si>
    <t>Ödeme alan peronele ait (Sadece kurum içi personel için teslim edilecektir.) ilgili ay maaş bordrosu eklendi mi?</t>
  </si>
  <si>
    <t>Kimlik  fotokopisi eklendi mi?</t>
  </si>
  <si>
    <t xml:space="preserve">BAP/TÜBİTAK/TÜSEB 
Burs Ödemesi
Ön Mali Kontrol Listesi
</t>
  </si>
  <si>
    <t>EK-57</t>
  </si>
  <si>
    <t>Ödenek kontrolü yapıldı mı?</t>
  </si>
  <si>
    <t>Ödeme yapılacak öğrenciye ait Bursiyer Bilgi Formu eklendi mi? (Belgenin, ilgili ayın 25’inden sonra düzenlenmiş olması gerekmektedir.)</t>
  </si>
  <si>
    <t>Bursiyer Bilgi Formu üzerindeki imzalar eksiksiz olarak tamamlandı mı?</t>
  </si>
  <si>
    <t>Bursiyer Bilgi Formunda öğrencinin adı ve soyadı, T.C. kimlik numarası ve ödenecek burs tutarına ilişkin bilgiler yer almakta mıdır? Bu bilgiler yetkili tarafından kontrol edidil mi?</t>
  </si>
  <si>
    <t>Öğrenci belgesi eklendi mi? (Belgenin, ilgili ayın 25’inden sonra düzenlenmiş olması gerekmektedir.)</t>
  </si>
  <si>
    <t>Öğrenci belgesinde öğrencinin aktif öğrenci statüsünde olduğu görülmekte midir?</t>
  </si>
  <si>
    <t>Öğrenciye ait T.C. kimlik kartı fotokopisi mevcut mudur?</t>
  </si>
  <si>
    <t>Ödeme Emri Belgesi’nde yer alan IBAN bilgileri ile Bursiyer Bilgi Formunda yer alan IBAN bilgileri birbiriyle uyumlu mu?</t>
  </si>
  <si>
    <t>Ödeme yapılacak IBAN bilgileri ilgili öğrenciye ait mi?</t>
  </si>
  <si>
    <t>Sağlık Provizyon ve Aktivasyon Sistemi (SPAS) Müstehaklık Belgesi mevcut mu ?</t>
  </si>
  <si>
    <t>Sigortalı hizmet listesi eklendi mi? (SGK Tahakkuk ödemesi yasal süresi içerisinde BAP birimi tarafından ilgili mevzuat hükümleri çerçevesinde ayrıca ödeme emri düzenlenerek yapılmalıdır.)</t>
  </si>
  <si>
    <t>Ödeneğin bütçe tertibi olarak “Yurt İçi Burslar ve Harçlıklar” kodu seçilmiş midir?</t>
  </si>
  <si>
    <t>Ödeme Emri Belgesi üzerinde harcamaya ilişkin açıklamalara (proje numarası, hesap numarası vb.) yer verildi mi?</t>
  </si>
  <si>
    <t>Ödeme Emri Belgesi üzerinde yer alan tutar ile Bursiyer Bilgi Formunda belirtilen tutar birbiriyle uyumlu mu?</t>
  </si>
  <si>
    <t>Ödeme Emri Belgesi üzerindeki imzalar bildirilen yetki çizelgesine uygun mu?</t>
  </si>
  <si>
    <t>Ödeme Emri Belgesi, yetki çizelgesinde yer almayan personel tarafından imzalanmış ise gerekli yetki devri yapılmış mı?</t>
  </si>
  <si>
    <t xml:space="preserve">Yolluk Avansı Kapatma Ödemelerine İlişkin
Ön Mali Kontrol Listesi
</t>
  </si>
  <si>
    <t>EK-56</t>
  </si>
  <si>
    <t>Avansın ne kadar çekildiğini gösteren Ödeme Emri Belgesi mevcut mu?</t>
  </si>
  <si>
    <t>Fatura/Tahsilat makbuzu mevcut mu?</t>
  </si>
  <si>
    <t>Tahsilat makbuzu sorumlu kişilerce kontrol edilerek kaşe ve imza yapıldı mı?</t>
  </si>
  <si>
    <t>Çekilen avans süresi içerisinde mahsup edildi mi?</t>
  </si>
  <si>
    <t xml:space="preserve">Mutemet, işin tamamlanmasından sonra, mahsup süresinin bitimini mı? Harcama tarihini takip eden üç iş günü içinde ön ödeme artığını iade edip ve süresinde mahsubunu yaparak hesabını kapattı mı?  </t>
  </si>
  <si>
    <t>İlgili mutemet her halükârda harcadığı tutara ilişkin kanıtlayıcı belgeleri bir ay içerisinde ön ödeme artığını varsa iade edip ve süresinde mahsubunu yaparak hesabını kapattı mı?</t>
  </si>
  <si>
    <t>Ön Ödeme süresi içeresinde kapatılmamışsa gecikme faizi hesaplanıp tutara ait dekont eklenmiş mi?</t>
  </si>
  <si>
    <t>Yolluk Bildirimi mevcut mu?</t>
  </si>
  <si>
    <t>5.1</t>
  </si>
  <si>
    <t>Yolluk Bildirim Formunda Bütçe Yılı doğru seçilmiş mi?</t>
  </si>
  <si>
    <t>5.2</t>
  </si>
  <si>
    <t>Yolluk Bildirim Formunda yer alan gündelik tutarı ilgili mali yıl Bütçe Kanununda belirlenen Ek Gösterge gündelik tutarı ile uyumlu mu?</t>
  </si>
  <si>
    <t>5.3</t>
  </si>
  <si>
    <t>Memur veya hizmetli olmadıkları halde bu Kanuna tabi kurumlarca geçici bir görev ile görevlendirilenlere verilecek yol masrafı ve gündelik,4’üncü dereceye kadar olan memurlardan herhangi birine verilen yol masrafı ve gündeliğe kıyasen ödeme yapılmış mı?</t>
  </si>
  <si>
    <t>5.4</t>
  </si>
  <si>
    <t>Yolluk Bildirim Formunda yer alan kişisel bilgiler doğru mu?</t>
  </si>
  <si>
    <t>5.5</t>
  </si>
  <si>
    <t xml:space="preserve">Yolluk Bildirim formunda yer alan gün sayısı ile görevlendirme formunda yer alan gün sayısına göre mi düzenlenmiş?            </t>
  </si>
  <si>
    <t>5.6</t>
  </si>
  <si>
    <t xml:space="preserve">Yatacak yer temini için ödenecek konaklama tutarı, yılı Bütçe Kanunun h cetvelinde belirtilen oranlara göre mi düzenlenmiş? </t>
  </si>
  <si>
    <t>5.7</t>
  </si>
  <si>
    <t>Geçici bir görevle memuriyet mahalli dışındaki bir yere gönderilenlerden, buralarda ve yolda öğle (saat 13.00) ve akşam (saat 19.00) yemeği zamanlarından birini geçirenlere 1/3, ikisini geçirenlere 2/3 oranında yevmiye verilmiş mi?</t>
  </si>
  <si>
    <t>5.8</t>
  </si>
  <si>
    <t>Görevlendirmelerde tam yevmiye alınması için geceyi de görevlendirme yerinde geçirmiş mi?</t>
  </si>
  <si>
    <t>5.9</t>
  </si>
  <si>
    <t>Görevlendirme mahalinde mutat taşıt olmaması durumunda kullanılacak olan taksi, görevlendirme yerinden konaklama yerine mi kullanılmış? Taksi ücretini belgeleyen fatura mevcut mu?</t>
  </si>
  <si>
    <t>5.10</t>
  </si>
  <si>
    <t>Yatacak yer temini için konaklama yapılması halinde kanıtlayıcı belge niteliğine haiz evrak mevcut mu?</t>
  </si>
  <si>
    <t>5.11</t>
  </si>
  <si>
    <t xml:space="preserve">Konaklama halinde kesilen fatura görevlendirme tarihleri arasında mı kesilmiş? </t>
  </si>
  <si>
    <t>5.12</t>
  </si>
  <si>
    <t>Konaklama, e-arşiv fatura olarak kesilmişse  firma tarafından kaşelenip imzalanmış mı?</t>
  </si>
  <si>
    <t>5.13</t>
  </si>
  <si>
    <t>Yolluk Bildiriminde imzalar mevcut mu?</t>
  </si>
  <si>
    <t>5.14</t>
  </si>
  <si>
    <t xml:space="preserve">Seyahatin uçakla yapılmışsa e-Bilet/e-Fatura/e-Arşiv Fatura mevcut mu? </t>
  </si>
  <si>
    <t>5.15</t>
  </si>
  <si>
    <t>Avans artığı varsa yatırldığına dair dekont eklendi mi?</t>
  </si>
  <si>
    <t>Damga Vergisi Detay Kodu doğru seçilmiş mi?</t>
  </si>
  <si>
    <t>Damga Vergisi doğru hesaplanmış mı?</t>
  </si>
  <si>
    <t xml:space="preserve">Yolluk Avansı Ön Ödemelere İlişkin
Ön Mali Kontrol Listesi
</t>
  </si>
  <si>
    <t>Yolluk bildirimi H cetveline uygun düzenlenmiş mi?</t>
  </si>
  <si>
    <t>Yolluk avansında, akademik görevlendirmeler için Yönetim Kurulu Kararı mevcut mu?</t>
  </si>
  <si>
    <t xml:space="preserve"> Akademik personel için Rektör Onayı İdari personel için birim amiri onayı mevcut mu?</t>
  </si>
  <si>
    <t>2.2</t>
  </si>
  <si>
    <t>Sağlık Kültür ve Spor Daire Başkanlığı tarafından yapılan takım görevlendirmelerdinde Öğrenci Topluluk Kararı mevcut mu?</t>
  </si>
  <si>
    <t>2.2.1</t>
  </si>
  <si>
    <t>Takım listesinde yer alan kişilere ait Rektörlük Makamından onaylı görevlendirmelerde mevcut mu?</t>
  </si>
  <si>
    <t>2.2.2</t>
  </si>
  <si>
    <t>Mutemet olarak belirlenen kişiye ait, bilgileri içeren Mutemet Dilekçeleri mevcut mu?</t>
  </si>
  <si>
    <t>Ödeme Emri Belgesi üzerinden yolluk harcaması ise Harcırahlara Ait Damga Vergisi doğru olarak kesilmiş mi?</t>
  </si>
  <si>
    <t>Ödeme Emri Belgesi Üzerinden mal alımı yapılmışsa Diğer Ödemelere Ait Damga Vergisi doğru olarak kesilmiş mi?</t>
  </si>
  <si>
    <t>Ödeme Emri Belgesinde yer alan Bütçe Tertibi doğru olarak seçilmiş mi?</t>
  </si>
  <si>
    <t>Avans olarak çekilecek tutar her yıl belirlenen parasal sınır ve oranlarda yer alan tutarı aşıyor mu?</t>
  </si>
  <si>
    <t>Yapılacak görevlendirme, Tasarruf Tedbirleri Genelgesi ile uyumlu mu?</t>
  </si>
  <si>
    <t xml:space="preserve">İş Avans ve Kredi Kapatma Ödemelerine İlişkin
Ön Mali Kontrol Listesi
</t>
  </si>
  <si>
    <t>EK-54</t>
  </si>
  <si>
    <t>Avans ve Kredi verilme evrakındaki Harcama Talimatı Onay Belgesi mevcut mu?</t>
  </si>
  <si>
    <t>Avansın ve Kredinin ne kadar çekildiğini gösteren Ödeme Emri Belgesi mevcut mu?</t>
  </si>
  <si>
    <t>Fatura/Tahsilat Makbuzu mevcut mu?</t>
  </si>
  <si>
    <t>Tahsilat makbuzu sorumlu kişilerce kontrol edilerek kaşe imza yapıldı mı?</t>
  </si>
  <si>
    <t>Muayene Kabul Komisyon Tutanağı üzerinde yer alan fatura tarihi, numarası, firma adı, onay tarihi ve numarası tutanakta yer alıyor mu?</t>
  </si>
  <si>
    <t>Teslim edilen mal, yapılan iş veya sunulan hizmet Muayene Kabul Komisyonu Görevlileri tarafından kontrol edilerek mi teslim alındı?</t>
  </si>
  <si>
    <t>Yapılan iş hizmet işi ise hizmet alımları Muayene Kabul Komisyon Tutanağı ilgili firma tarafından kaşelenip imzalanmış mı?</t>
  </si>
  <si>
    <t xml:space="preserve">TİF'te kuruş farkı var mı? </t>
  </si>
  <si>
    <t xml:space="preserve">Mutemet, işin tamamlanmasından sonra, mahsup süresinin bitimini beklemeden son harcama tarihini takip eden üç iş günü içinde Ön Ödeme Artığını iade edip ve süresinde mahsubunu yaparak hesabını kapattı mı?  </t>
  </si>
  <si>
    <t>Ön ödeme süresi içeresinde kapatılmamışsa gecikme faizi hesaplanıp tutara ait dekont eklenmiş mi?</t>
  </si>
  <si>
    <t>Vergi borcu sorgulaması yapılmış mı?</t>
  </si>
  <si>
    <t>Damga Vergisi Detay Kodu doğru seçilmiş mi ?</t>
  </si>
  <si>
    <t>Damga vergisi kesintisi doğru hesaplamış mı?</t>
  </si>
  <si>
    <t xml:space="preserve">İş Avansı ve Kredi Ön Ödemesine İlişkin 
Ön Mali Kontrol Listesi
</t>
  </si>
  <si>
    <t>EK-53</t>
  </si>
  <si>
    <t>Harcama Yetkilisi mutemet onayı alındı mı?</t>
  </si>
  <si>
    <t>Ön Ödeme, Kredi şeklinde mi ödenecek ?</t>
  </si>
  <si>
    <t>55 Sıra Nolu Muhasebat Genel Müdürlüğü Ön Ödeme Usul ve Esasları Genel Tebliği Ek-2'de yer alan kurumlardan mı alım yapılmış?</t>
  </si>
  <si>
    <t>Alınacak mal/malzeme isim listesi mevcut mu?</t>
  </si>
  <si>
    <t>İlgili kurum Sayfasından alınan e-Satış Müşteri Sepet Listesi mevcut mu?</t>
  </si>
  <si>
    <t>Alınacak Mal ve Malzeme Tasarruf Tedbirleri Genelgesi kapsamında üst yönetici onay/olur Mevcut mu?</t>
  </si>
  <si>
    <t xml:space="preserve">Ödeme Emri Belgesi üzerinden Diğer Ödemelere Ait Damga Vergisi doğru olarak kesilmiş mi?		</t>
  </si>
  <si>
    <t>Ödeme Emri Belgesinde yer alan bütçe tertibi doğru olarak seçilmiş mi?</t>
  </si>
  <si>
    <t xml:space="preserve">Avans olarak çekilecek tutar her yıl belirlenen parasal sınır ve oranlarda yer alan tutarı aşıyor mu?		</t>
  </si>
  <si>
    <t>Mutemet tarafından çekilen ön ödeme firmadan mal/malzeme yada hizmet alınmadan ve firmaya para ödenmeden önce ilgiliye ait vergi borcu sorgulanmalıdır. Eğer sorgulama sonrası borç çıkması durumunda vergi borcu kesilip kalan tutar firmaya aktarıldı mı?</t>
  </si>
  <si>
    <t>Stratejik Plan-Performans Programı-Bütçe-Harcama İlişkilendirme Tablosu mevcut mu?(01.01.2027 tarihi itibarıyla eklenecektir.)</t>
  </si>
  <si>
    <t xml:space="preserve">Mahkeme ve Harç Giderleri Avans Açma ve Kapama
Ön Mali Kontrol Listesi
</t>
  </si>
  <si>
    <t>Mahkeme, icra dairesi veya noterce düzenlenen alındı,</t>
  </si>
  <si>
    <t>Alındı verilemeyen hallerde; davayı kovuşturan tarafından düzenlenip ilgili mahkeme veya dairelerce onaylanan Mahkeme Giderleri Listesi,</t>
  </si>
  <si>
    <t>Ödemeye ilişkin Harcama Talimatı belgesi,</t>
  </si>
  <si>
    <t>Ödemenin hangi Bütçe tertibinden harcanacağını gösterir yazı,</t>
  </si>
  <si>
    <t>Hukuk Müşavirliği onay yazısı,</t>
  </si>
  <si>
    <t>Ödemenin Ulusal Yargı Ağı Projesi (UYAP) ile ilişkili olarak elektronik ortamda gerçekleşmesi halinde; Ödemeyi yapan idare, başvuru yapılan mahkeme veya icra dairesi, dosya numarası, yapılan ödemenin çeşidi ve tutarı bilgilerini içeren UYAP Bilişim Sisteminden veya UYAP Bilişim Sisteminin altyapısının kurulu olduğu yurt içinde yerleşik bankadan alınacak onaylı liste.</t>
  </si>
  <si>
    <t xml:space="preserve">Spor Organizasyonları Hakem-Sağlık Personeli Ücret Ödemelerine İlişkin
Ön Mali Kontrol Listesi
</t>
  </si>
  <si>
    <t>EK-51</t>
  </si>
  <si>
    <t>Organizasyon boyunca görev yapacak hakem ve sağlık personeline ödeme yapılabilmesi için rektörlük makamından olur alınmış mı?</t>
  </si>
  <si>
    <t xml:space="preserve">Spor organizyonunun türüne göre değişen hakem ücretlerine ait katsayıları gösteren ücret tarifesi eklenmiş mi? </t>
  </si>
  <si>
    <t>Çeşitli Ödemeler Bordrosu mevcut mu?</t>
  </si>
  <si>
    <t>Çeşitli ödemeler bordrosunda yer alan memur maaş aylık katsayısı müsabakaların yapıldığı tarihde ki maaş katsayısı  mı ?</t>
  </si>
  <si>
    <t>Hakem yada sağlık personeline ait  ücret gösterge sayısı ücret tarifesi kategorisinde belirlenen rakam ile uyumlu mu ?</t>
  </si>
  <si>
    <t xml:space="preserve">Memur maaş aylık katsayısı * Ücret gösterge sayısı * görev sayısının çarpımları doğru hesaplanmış mı ? </t>
  </si>
  <si>
    <t>Çeşitli Ödemeler Bordrosu ilgililerce imzalanmış mı?</t>
  </si>
  <si>
    <t>4.5</t>
  </si>
  <si>
    <t xml:space="preserve">Ücret ve Ücret Sayılanlardan Kesilen Damga Vergisi Doğru hesaplanmış mı? </t>
  </si>
  <si>
    <t>Müsabakalarda görev yapan hakemlere ait banka listesi mevcut mu?</t>
  </si>
  <si>
    <t>Müsabakalarda görev yapan hakemlere ait görev dağılım listesi mevcut mu?</t>
  </si>
  <si>
    <t>Ödeme Emri Belgesinde yer alan IBAN bilgileri ile banka listesinde yer alan bilgiler uyumlu mu?</t>
  </si>
  <si>
    <t>Damga vergisi kesintisi doğru hesaplamıs mı?</t>
  </si>
  <si>
    <t xml:space="preserve">Basın İlan Giderleri Ödemesine İlişkin 
Ön Mali Kontrol Listesi
</t>
  </si>
  <si>
    <t>EK-50</t>
  </si>
  <si>
    <t>4734 Sayılı kanunun 13. maddesine istinaden yapılan ve yaklaşık maliyetin tutarına göre değişen ilanda kalma sürelerine uyulmuş mu?</t>
  </si>
  <si>
    <t>4734 Sayılı kanunun 13. maddesi gereği yerel gazetede yapılan ilan tutanağı  mevcut mu?</t>
  </si>
  <si>
    <t>2886 sayılı kanunun 17. maddesi kapsamında yapılan ve  yaklaşık maliyetin tutarına göre değişen ilanda kalma sürelerine uyulmuş mu?</t>
  </si>
  <si>
    <t>2886 sayılı kanuna göre yapılan ilanlarda ilan tutanağı mevcut mu?</t>
  </si>
  <si>
    <t>Basın ilan kurumu ilan baskı doğrulaması mevcut mu ?</t>
  </si>
  <si>
    <t>Fatura üzerinde yer alan KDV’siz toplam tutar üzerinden Diğer Ödemelere Ait Damga Vergisi kesildi mi?</t>
  </si>
  <si>
    <t xml:space="preserve">Ödeme Emri Belgesi'ndeki imzalar dönem başı bildirilen yetkili çizelgesine uygun mu?
</t>
  </si>
  <si>
    <t xml:space="preserve">Emanetlerden Yapılan İadelere İlişkin 
Ön Mali Kontrol Listesi
</t>
  </si>
  <si>
    <t>EK-49</t>
  </si>
  <si>
    <t>Yapılacak iade kişi emanetine alınan ödeme mi?</t>
  </si>
  <si>
    <t>Kişiden alınan dilekçe (T.C.-Adı Soyadı-IBAN numarası) mevcut mu?</t>
  </si>
  <si>
    <t>Dekont mevcut mu?</t>
  </si>
  <si>
    <t>Sistem tarafından verilen kesinti listesi doğru mu?</t>
  </si>
  <si>
    <t>Sistem tarafından verilen emanet ödemesi doğru mu?</t>
  </si>
  <si>
    <t>Yapılacak iade 320 Cari Yıl Emanet Hesabına alınan ödeme mi?</t>
  </si>
  <si>
    <t>Emanetten ödenecek tutara ait Ödeme Emri Belgesi mevcut mu?</t>
  </si>
  <si>
    <t>2.3</t>
  </si>
  <si>
    <t>Yapılacak iade geçici teminat iadesi mi?</t>
  </si>
  <si>
    <t>Ödendiğine ait dekont mevcut mu?</t>
  </si>
  <si>
    <t>İlgili kişi- firmaya ait dilekçe mevcut mu?</t>
  </si>
  <si>
    <t>Yapılacak iade kesin teminat iadesi mi?</t>
  </si>
  <si>
    <t>Vergi Borcu Sorgusu mevcut mu?</t>
  </si>
  <si>
    <t>Yapım işi ve hizmet işi ise SGK borcu sorgusu mevcut mu?</t>
  </si>
  <si>
    <t>Yapım işi ise geçici / kesin kabul tutanağı mevcut mu?</t>
  </si>
  <si>
    <t>4.6</t>
  </si>
  <si>
    <t>Kesin teminat tutarı ödeme emrinden kesilmişse ilgili Ödeme Emri Belgesi mevcut mu?</t>
  </si>
  <si>
    <t xml:space="preserve">Ret ve İade İşlemlerine İlişkin
 Ön Mali Kontrol Listesi
</t>
  </si>
  <si>
    <t>EK-48</t>
  </si>
  <si>
    <t>Yapılacak İade Katkı Payı/Öğrenim Ücreti/Harç İadesi ödemesi mi?</t>
  </si>
  <si>
    <t>Başvuru Formu (Katkı Payı/Öğrenim Ücreti İadesi Formu) mevcut mu?</t>
  </si>
  <si>
    <t>Harç iade bordrosu düzenlenmiş mi? (Zorunlu)</t>
  </si>
  <si>
    <t>Dekont ve Harç Durum Raporu mevcut mu?</t>
  </si>
  <si>
    <t>İade talebi katkı payları ve öğrenim ücretlerinin tespiti hakkında verilen Cumhurbaşkanı Kararına uygun mu?</t>
  </si>
  <si>
    <t>1.6</t>
  </si>
  <si>
    <t>Ödeme Emri Belgesinde (Başvuru formu,harç durum raporu, dekont), iade talebine konu olan öğrenci veya kişi adına işlem yapılmışsa ilgili kişinin bilgileri açık ve anlaşılır bir şekilde yazılı mı?</t>
  </si>
  <si>
    <t>Yapılacak İade SKS - Yemek Bedeli iadesi ödemesi mi?</t>
  </si>
  <si>
    <t>Öğrenci ve Personel Para İadesi Talep Formu mevcut mu?</t>
  </si>
  <si>
    <t>Ödeme Emri Belgesinde (Öğrenci ve Personel Para İadesi Talep Formu) iade talebine konu olan öğrenci veya kişi adına işlem yapılmışsa ilgili kişinin bilgileri açık ve anlaşılır bir şekilde yazılı mı?</t>
  </si>
  <si>
    <t>Yapılacak İade Lojman Kira İadesi ödemesi mi?</t>
  </si>
  <si>
    <t>İdari Mali İşler Daire Başkanlığından gelen kira kesintisine dair yazı mevcut mu?</t>
  </si>
  <si>
    <t>Kamu Konutları Geri Alma Tutanağı mevcut mu?</t>
  </si>
  <si>
    <t>Ödeme Emri Belgesinde (İdari Mali İşlerden Gelen Yaz-Lojman Teslim Tutanağı) iade talebine konu olan kişi adına işlem yapılmışsa ilgili kişinin bilgileri açık ve anlaşılır bir şekilde yazılı mı?</t>
  </si>
  <si>
    <t>HARCAMA BİRİMLERİ ÖMK LİSTELERİ'!A1</t>
  </si>
  <si>
    <t xml:space="preserve">YÖK Lisans Destek Bursu Ödemelerine İlişkin
Ön Mali Kontrol Listesi
</t>
  </si>
  <si>
    <t>EK-47</t>
  </si>
  <si>
    <t xml:space="preserve">Ödeneğin Bütçe Tertibi olarak “Yurt İçi Burslar ve Harçlıklar” kodu mu seçilmiş? </t>
  </si>
  <si>
    <t>Harcamaya ilişkin diğer açıklamalara yer verilmiş mi?</t>
  </si>
  <si>
    <t>Ödeme yapılacak öğrencilerin başarı durum belgesi (transkript) var mı?</t>
  </si>
  <si>
    <t xml:space="preserve">Ödeme yapılacak öğrencilerin transkript kontrol edilerek yetkili tarafından mühür ve imza yapıldı mı?   (Başarı durumu hesaplanırken öğrencinin bitirdiği eğitim öğretim yılını takip eden Eylül ayında belirlenen ağırlıklı genel not ortalaması genel not ortalamasının yıllık olarak 2,50 veya 65 üzeri olmalıdır. Bu şartlar sağlanmadı takdirde bursu kesilir.) </t>
  </si>
  <si>
    <t>Yükseköğretim Kurumları tarafından burs ödemeleri gerçekleştirilmeden önce bursiyerlerin
burs şartlarını kaybetmesi halinde, burs miktarları bu durumun ortaya çıktığı günü takip eden
en geç 1 ay içerisinde YÖK muhasebe birimi hesaplarına aktarılır ve buna ilişkin bilgi
Yükseköğretim Proje Geliştirme ve Destekleme Dairesi Başkanlığına YÖK Bursları Takip
Sistemi üzerinden ve ayrıca resmi yazı ile iletilir. Belirlenen sürede aktarılmayan tutarlar ilgili
üniversite adına kişi borçları hesabına alınarak faiziyle birlikte tahsil edilir hükmü gereğince iade işlemi için gerekli mevzuata uyuldu mu?</t>
  </si>
  <si>
    <t>YÖK Lisans Destek Bursu Giderler Bordrosu var mı?</t>
  </si>
  <si>
    <t>YÖK Lisans Destek Bursu Giderler Bordrosunda ödeme yapılacak öğrencilerin adı soyadı-T.C. Kimlik Numaraları- Ödenecek Burs Miktarına İlişkin İcmal Tablosu yetkili tarafından kontrol edildi mı?</t>
  </si>
  <si>
    <t>YÖK Lisans Destek Bursu Giderler Bordrosu sorumlu kişiler tarafından imzalandı mı?</t>
  </si>
  <si>
    <t>YÖK Lisans Destek Bursu Banka Listesi eklendi mi?</t>
  </si>
  <si>
    <t>YÖK Lisans Destek Bursu Banka Listesinde ödeme yapılan öğrencilerin ad soyadı- T.C. Kimlik Numaraları Doğru Mu?</t>
  </si>
  <si>
    <t>4.1.1</t>
  </si>
  <si>
    <t>Ödeme yapılacak öğrencilere ait IBAN Bilgileri ödemenin yapılacağı öğrenci ile aynı kişi mi?</t>
  </si>
  <si>
    <t>Ödenecek aylık burs miktarı YÖK tarafından belirlenen aylık tutar ile uyumlu mu?</t>
  </si>
  <si>
    <t>YÖK Lisans Destek Bursu Banka Listesi sorumlu kişilerce imzalandı mı?</t>
  </si>
  <si>
    <t>Ödeme Emri Belgesinde yer alan IBAN Bilgileri ile YÖK Lisans Destek Bursu Banka Listesinde yer alan IBAN bilgileri uyumlu mu?</t>
  </si>
  <si>
    <t>Ödeme Emri Belgesinde yer alan Bütçe Tertibi ile Onay Belgesi Üzerinde yer alan Bütçe Tertibi uyumlu mu?</t>
  </si>
  <si>
    <t>E</t>
  </si>
  <si>
    <t xml:space="preserve">YÖK Doktora Destek Bursu Ödemelerine İlişkin
Ön Mali Kontrol Listesi
</t>
  </si>
  <si>
    <t>EK-46</t>
  </si>
  <si>
    <t>Ödeme yapılacak öğrencilerin güncel öğrenci belgesi, transkript ve disiplin cezası almadığına dair belgeleri var mı?</t>
  </si>
  <si>
    <t>YÖK Doktora Destek Bursu Giderler Bordrosu var mı?</t>
  </si>
  <si>
    <t>YÖK Doktora Destek Bursu Giderler Bordrosunda ödeme yapılacak öğrencilerin adı soyadı-T.C. Kimlik Numaraları- Ödenecek Burs Miktarına İlişkin İcmal Tablosu yetkili tarafından kontrol edildi mı?</t>
  </si>
  <si>
    <t>YÖK doktora destek bursu giderler bordrosunda sorumlu kişiler tarafından imzalandı mı?</t>
  </si>
  <si>
    <t>YÖK Doktora Destek Bursu Banka Listesi eklendi mi?</t>
  </si>
  <si>
    <t>YÖK Doktora Destek Bursu Banka Listesinde ödeme yapılan öğrencilerin ad soyadı- T.C. Kimlik Numaraları Doğru Mu?</t>
  </si>
  <si>
    <t>YÖK Doktora Destek Bursu Banka Listesi sorumlu kişilerce imzalandı mı?</t>
  </si>
  <si>
    <t>Ödeme Emri Belgesinde yer alan IBAN Bilgileri ile YÖK Doktora Destek Bursu Banka Listesinde yer alan IBAN bilgileri uyumlu mu?</t>
  </si>
  <si>
    <t xml:space="preserve">Jüri Üyeliği Ödemelerine İlişkin
Ön Mali Kontrol Listesi
</t>
  </si>
  <si>
    <t>EK-45</t>
  </si>
  <si>
    <t>Jüri üyesi olarak seçilen kişinin Görevlendirme Yazısı ve Yönetim Kurulu Kararı mevcut mu?</t>
  </si>
  <si>
    <t>İlgili kişiye ait Jüri Üyeliği Ücret Beyan Formları mevcut mu?</t>
  </si>
  <si>
    <t>Beyanda ilgili kişiye ait imza mevcut mu?</t>
  </si>
  <si>
    <t>Formda IBAN bilgisi mevcut mu?</t>
  </si>
  <si>
    <t>Jüri Üyeliği Ücret Beyan Formundaki vergi matrahı güncel mi?</t>
  </si>
  <si>
    <t>2.4</t>
  </si>
  <si>
    <t>Bir yıl içindeki görevlendirme adeti 6 veya 6'dan az mı?</t>
  </si>
  <si>
    <t xml:space="preserve">Jürilerde görev alan öğretim üyelerine her bir jüri üyeliği için 3000 gösterge rakamının memur aylık katsayısı ile çarpımı sonucu bulunacak tutardan mı hesaplanmış?  </t>
  </si>
  <si>
    <t>Gelir Vergisi matrahına göre Gelir Vergisi oranı doğru seçilmiş mi? (Kurum içi personel için güncel vergi matrahı kurum dışı personel için %15 üzerinden kesinti yapıldı mı?)</t>
  </si>
  <si>
    <t>Ödeme Emri Belgesinde yer alan IBAN bilgileri ile Ücret Beyan Formunda yer alan bilgiler uyumlu mu?</t>
  </si>
  <si>
    <t xml:space="preserve">Döner Sermayeden Aktarılan BAP Paylarına İlişkin
Ön Mali Kontrol Listesi
</t>
  </si>
  <si>
    <t>EK-44</t>
  </si>
  <si>
    <t>Taban Ödeme Cetveli mevcut mu?</t>
  </si>
  <si>
    <t>Taban Ödeme Cetvelinde ilgili aya ait ödenecek tutar ile Ödeme Emrinde yer alan tutar aynı mı?</t>
  </si>
  <si>
    <t>Ödenek Durum Belgesi Eklendi Mi ?</t>
  </si>
  <si>
    <t>Ödeme Emri Belgesinde Yer Alan Bütçe Tertibi Doğru Mu?</t>
  </si>
  <si>
    <t>Hangi hesaba ne kadar tutarda aktarılacağını belirten üst yazı eklenmiş mi?</t>
  </si>
  <si>
    <t xml:space="preserve">Temsil Ağırlama Giderlerine İlişkin
Ön Mali Kontrol Listesi
</t>
  </si>
  <si>
    <t>EK-43</t>
  </si>
  <si>
    <t>Harcama Talimatı üzerinde yaklaşık maliyet belirlenmişse Yaklaşık Maliyet Hesap Cetveli mevcut mu?</t>
  </si>
  <si>
    <t>Mihmandar Hesap Cetveli eklenmiş mi?</t>
  </si>
  <si>
    <t>Mihmandar Hesap Cetvelinde, alınan mal veya hizmet ayrıntılı ve açıklayıcı bir şekilde yazılmış mı?</t>
  </si>
  <si>
    <t>Mihamandar Hesap Cetveli Yetkililer tarafından imzalanmış mı?</t>
  </si>
  <si>
    <t>Piyasa Fiyat Araştırma Tutanağı eklenmiş mi?</t>
  </si>
  <si>
    <t xml:space="preserve">Piyasa Fiyat Araştırma Tutanağında yer alan malzemelerin adet ve birim fiyatlarının çarpımı doğru hesaplanmış mı? </t>
  </si>
  <si>
    <t>Piyasa Fiyat Araştırma Tutanağı, piyasa fiyat araştırması görevlileri tarafında imzalanmış mı?</t>
  </si>
  <si>
    <t>e-Arşiv Fatura ise barkod veya ilgisi tarafından kaşe ve yapılmış mı?</t>
  </si>
  <si>
    <t>4.7</t>
  </si>
  <si>
    <t>Fatura üzerinde yer alan hesaplanan KDV üzerinden tevkifat kesildi mi? Tevkifat oranı doğru mu?</t>
  </si>
  <si>
    <t>Alınan mal, Muayene Kabul Komisyonu Görevlileri tarafından kontrol edildi mi?</t>
  </si>
  <si>
    <t>Teslim edilen mal Muayene Kabul Komisyonu Görevlileri tarafından teslim alındı mı?</t>
  </si>
  <si>
    <t>Yapılan iş hizmet işi ise Hizmet Alımları Muayene Kabul Komisyon Tutanağı ilgili firma tarafından kaşelenip imzalanmış mı?</t>
  </si>
  <si>
    <t>Damga vergisi kesintisi doğru hesaplanmıs mı?</t>
  </si>
  <si>
    <t>Alınan mal veya hizmet Tasarruf Tedbirleri Genelgesi ile uyumlu mu?</t>
  </si>
  <si>
    <t xml:space="preserve">Avukat Vekalet Ücreti Ödemelerine İlişkin
Ön Mali Kontrol Listesi
</t>
  </si>
  <si>
    <t>EK-42</t>
  </si>
  <si>
    <t>Mahkeme Kararı, ilgili ödemeye eklendi mi?</t>
  </si>
  <si>
    <t>Vekalet ücretinin ödenmesi için ilgili avukat tarafından Talep Dilekçesi alındı mı?</t>
  </si>
  <si>
    <t>Talep dilekçesinde ödemenin yapılacağı IBAN numarası mevcut mu?</t>
  </si>
  <si>
    <t>Talep dilekçesine Vekaletname eklenmiş mi?</t>
  </si>
  <si>
    <t>e-Serbest Meslek Makbuzu eklenmiş mi?</t>
  </si>
  <si>
    <t>e-Serbest Meslek Makbuzunda gelir vergisi stopaj oranı doğru kesilmiş mi?</t>
  </si>
  <si>
    <t>e-Serbest Meslek Makbuzunda tevkifat tutarı doğru hesaplanmış mı?</t>
  </si>
  <si>
    <t>e-Serbest Meslek Makbuzu sorgulamayı yapan görevli tarafından kontrol edilerek kaşelenip imzalandı mı?</t>
  </si>
  <si>
    <t>Ödeme Emri Belgesinde yer alan IBAN Bilgileri ile e-Serbest Meslek Makbuzu/Avukat Talep Dilekçesi üzerinde yer alan bilgiler uyumlu mu?</t>
  </si>
  <si>
    <t>Damga vergii kesintisi doğru hesaplanmıs mı?</t>
  </si>
  <si>
    <t xml:space="preserve">Su Abonelik Ödemelerine İlişkin
Ön Mali Kontrol Listesi
</t>
  </si>
  <si>
    <t>EK-41</t>
  </si>
  <si>
    <t>Fatura veya alındı belgesi mevcut mu?</t>
  </si>
  <si>
    <t>Fatura veya alındı belgesi muhatabı doğru mu?</t>
  </si>
  <si>
    <t>Fatura veya alındı belgesi üzerinde yer alan su m³ ile birim fiyatlarının çarpımı doğru mu?</t>
  </si>
  <si>
    <t>Fatura veya alındı belgesi notlar kısımına IBAN bilgileri yazılmış mı? IBAN Bilgileri yoksa IBAN dilekçesi alındı mı?</t>
  </si>
  <si>
    <t>Gecikme cezası tutarı kümülatif toplamdan düşüldü mü?</t>
  </si>
  <si>
    <t>Ödeme Emri Belgesinde yer alan IBAN Bilgileri Fatura üzerinde yer alan bilgilerle uyumlu mu?</t>
  </si>
  <si>
    <t>Fatura üzerinde yer alan KDV'siz toplam tutar üzerinden Diğer Ödemelere Ait Damga Vergisi kesildi mi?</t>
  </si>
  <si>
    <t xml:space="preserve">Doğal Gaz Aboneliği Ödemelerine İlişkin
Ön Mali Kontrol Listesi
</t>
  </si>
  <si>
    <t>EK-40</t>
  </si>
  <si>
    <t>E-arşiv veya E-Fatura mevcut mu?</t>
  </si>
  <si>
    <t>E-Arşiv Fatura ise Harcama Yetkilisi tarafından kaşe ve imza yapılmış mı?</t>
  </si>
  <si>
    <t>Faturanın notlar kısımına IBAN bilgileri yazılmış Mı? IBAN Bilgileri yoksa IBAN Dilekçesi alındı mı?</t>
  </si>
  <si>
    <t>Daha önceki dönemlerden kaynaklı Gecikme Borcu Cezası faturaya yansıtılmış mı?</t>
  </si>
  <si>
    <t>Damga Vergisi Detay Kodu doğru Seçilmiş mi ?</t>
  </si>
  <si>
    <t xml:space="preserve">Elektrik Aboneliği Ödemelerine İlişkin
Ön Mali Kontrol Listesi
</t>
  </si>
  <si>
    <t>EK-39</t>
  </si>
  <si>
    <t>E-Fatura veya E-Arşiv Fatura mevcut mu?</t>
  </si>
  <si>
    <t>e-Arşiv Fatura ise Harcama Yetkilisi tarafından kaşe ve imza yapılmış mı?</t>
  </si>
  <si>
    <t>Elektrik faturası üzerinde yer alan "Reaktif Bedeli" satırı kontrol edildi mi?</t>
  </si>
  <si>
    <t>Reaktif Bedeli varsa KDV eklenerek toplam tutardan düşüldü mü?</t>
  </si>
  <si>
    <t>Damga vergisi kesintisi doğru hesaplanmış mı?</t>
  </si>
  <si>
    <t>Telefon-Faks Aboneliği Ödemelerine İlişkin
Ön Mali Kontrol Listesi</t>
  </si>
  <si>
    <t>EK-38</t>
  </si>
  <si>
    <t>E-Fatura veya E-Arşiv Fatura(Harcama yetkilisi onaylı) mevcut mu?</t>
  </si>
  <si>
    <t>Aynı harcama biriminin farklı telefon numarası varsa icmal yapılmış mı ?</t>
  </si>
  <si>
    <t>Telefon faturasındaki numaralar ile icmal üzerine yazılan numaralar aynı mı?</t>
  </si>
  <si>
    <t>2.2.</t>
  </si>
  <si>
    <t>Yapılan İcmal Listesinin üzerine "Görüşmeler resmidir." yazılıp Harcama Yetkilisince imzalanmış mı?</t>
  </si>
  <si>
    <t>Cep telefonu ödemesi mi?</t>
  </si>
  <si>
    <t>Rektörlük oluru var mı?</t>
  </si>
  <si>
    <t>Emekli Yolluğu Ödemelerine İlişkin
Ön Mali Kontrol Listesi</t>
  </si>
  <si>
    <t>EK-37</t>
  </si>
  <si>
    <t>Emeklilik Talebi Olur Yazısı ile onaylanmış mı?</t>
  </si>
  <si>
    <t>SGK İşten Ayrılış Bildirgesi mevcut mu?</t>
  </si>
  <si>
    <t>Çeşitli Ödemeler Bordrosu eklenmiş mi?</t>
  </si>
  <si>
    <t>Bordroda yer alan kişisel bilgiler doğru mu?</t>
  </si>
  <si>
    <t>ilgili personelin dilekcesi var mı?(IBAN bilgisi için)</t>
  </si>
  <si>
    <t>Gösterge rakamı (13.558) doğru yazılmış mı?</t>
  </si>
  <si>
    <t>Memur katsayı oranı doğru yazılmış mı?</t>
  </si>
  <si>
    <t>Gösterge Rakamı ile Maaş Katsayısı oranının çarpımı doğru hesaplanmış mı?</t>
  </si>
  <si>
    <t>Brüt rakam üzerinden Damga Vergisi doğru hesaplanmış mı?</t>
  </si>
  <si>
    <t>Ödeme Emri Belgesi üzerinden Harcırahlara ait Damga Vergisi doğru olarak kesilmiş mi?</t>
  </si>
  <si>
    <t>Harcama İlişkilendirme Tablosu eklenmiş mi?</t>
  </si>
  <si>
    <t xml:space="preserve">Yurt Dışı Geçici Görev Yolluğu Ödemelerine İlişkin
Ön Mali Kontrol Listesi
</t>
  </si>
  <si>
    <t>EK-36</t>
  </si>
  <si>
    <t>Görevlendirme yazısı var mı? (Rektör imzalı)</t>
  </si>
  <si>
    <t>Yönetim Kurulu Kararı var mı?</t>
  </si>
  <si>
    <t>Görevlendirme yazısında, yolluk ve gündelik ödeyeceği konusunda gerekli açıklamalar var mı?</t>
  </si>
  <si>
    <t>Yolluk Bildirim Formu var mı?(harcama belgeleri yönetmeliği ekinde yer alan örnek form)</t>
  </si>
  <si>
    <t>Yolluk Bildirim Formu, görevlendirme yazısında belirtilen unsurlara uyumlu mu doldurulmuş?</t>
  </si>
  <si>
    <t>Yolluk Bildirim Formunda maddi hata var mı?</t>
  </si>
  <si>
    <t>Yolluk Bildirim Formunda bulunan imzalar tam mı?</t>
  </si>
  <si>
    <t>Yolluk Bildirim Formunda kişisel bilgiler doğru mu?</t>
  </si>
  <si>
    <t>Kurs veya toplantıya katılım yapılmışsa, iştirak edildiğine ilişkin belge var mı?</t>
  </si>
  <si>
    <t>Yatacak yer temini için ödenen ücretlere ilişkin fatura veya fatura yerine geçen belge var mı?</t>
  </si>
  <si>
    <t>Ulaşım için (Uçak, ara taşıt vs.) ödenen ücretlere ilişkin fatura veya fatura yerine geçen belge var mı?</t>
  </si>
  <si>
    <t>Yabancı dilde kesilen faturaların onaylıTürkçe tercümesi var mı?</t>
  </si>
  <si>
    <t>Bütçe Tertibi doğru mu?</t>
  </si>
  <si>
    <t>Harcırahlardan kesilecek olan Damga Vergisi, doğru hesaplanmış mı?</t>
  </si>
  <si>
    <t>Damga vergisi kesintisi ekonomik kodu doğru mu?</t>
  </si>
  <si>
    <t>Damga vergisi kesintisi doğru hesaplanmş mı?</t>
  </si>
  <si>
    <t>17.1</t>
  </si>
  <si>
    <t>17.2</t>
  </si>
  <si>
    <t xml:space="preserve">Yurt İçi Sürekli Görev Yolluğu Ödemelerine İlişkin
Ön Mali Kontrol Listesi
</t>
  </si>
  <si>
    <t>EK-35</t>
  </si>
  <si>
    <t>Atamalarda Atama Onayı, diğer hallerde Harcama Talimatı mevcut mu?</t>
  </si>
  <si>
    <t>Personel Nakil Bildirim Formu var mı?</t>
  </si>
  <si>
    <t>Nakil Bildirim Formunda ayrıldığı kurumdan yolluk alıp almadığı belirtilmiş mi?</t>
  </si>
  <si>
    <t>Yurt İçi Sürekli Görev yolluğu talep dilekçesi var mı?</t>
  </si>
  <si>
    <t>İlgili harcama birimi tarafından göreve başlama yazısı yazıldı mı?</t>
  </si>
  <si>
    <t>Aile Yardım Bildirimi mevcut mu?</t>
  </si>
  <si>
    <t>Yurtiçi Sürekli Görev Yolluğu Bildirimi mevcut mu?</t>
  </si>
  <si>
    <t>Aylık Kadro Derecesi ve Ek Göstergesi doğru mu?</t>
  </si>
  <si>
    <t>Yolluk Bildirim Formunda yer alan gündelik tutarı, ilgili mali yıl Bütçe Kanununda belirlenen Ek Gösterge gündelik tutarı ile uyumlu mu?</t>
  </si>
  <si>
    <t>6.3.1</t>
  </si>
  <si>
    <t>Harcıraha müstahak kişinin, atamasının yapıldığı mali yıldaki gündelik tutarı ile yolluk bildiriminde yer alan gündelik tutarı uyumlu mu?</t>
  </si>
  <si>
    <t>Yolluk Bildirim Formunda bütçe yılı doğru seçilmiş mi?</t>
  </si>
  <si>
    <t>Harcıraha müstahak kişiye ödenecek olan sabit unsur gündelik miktarın 20 katı mı?</t>
  </si>
  <si>
    <t>Harcıraha müstahak kişi yer değiştirme masrafı yaptı mı?</t>
  </si>
  <si>
    <t>6.6.1</t>
  </si>
  <si>
    <t>Karayolları Genel Müdürlüğü internet sayfasından eski memuriyet mahalinden yeni memuriyet mahaline mesafe sorgulaması yapıldı mı?</t>
  </si>
  <si>
    <t>6.6.1.1</t>
  </si>
  <si>
    <t>Harcıraha Müstahak kişiye ödenecek olan değişken unsur gündelik harcırah tutarının % 5 ile karayolları genel müdürlüğünden alınan mesafe sorgusunda yer alan kilometre veya deniz mili başına ile çarpılarak mı hesaplandı?</t>
  </si>
  <si>
    <t>6.6.2</t>
  </si>
  <si>
    <t>Harcıraha müstahak kişinin eşi memur veya hizmetli mi?</t>
  </si>
  <si>
    <t>6.6.2.1</t>
  </si>
  <si>
    <t>Aynı yerden aynı yere atanmış, başka bir ifadeyle her iki eşin de eski ve yeni memuriyet mahallerinin aynı olması halinde (atamalarının farklı zamanlarda olup olmadığına bakılmaksızın) bunlardan birisine yer değiştirme masrafının değişken unsurunun tamamını, diğer eşe ise yarısı ödendi mi?</t>
  </si>
  <si>
    <t>6.6.2.2</t>
  </si>
  <si>
    <t>Eşlerden sadece birisinin memuriyet mahalli değişti mi?</t>
  </si>
  <si>
    <t>Eşlerin, farklı memuriyet mahallinden farklı farklı memuriyet mahallerine atanmaları, durumunda değişken unsur tam verildi mi?</t>
  </si>
  <si>
    <t>Harcıraha müstahak kişi eşi veya bakmakla yükümlü olduğu kişileri yanında götürdü mü?</t>
  </si>
  <si>
    <t>Aile fertleri için 1 günlük gündelik tutarı verildi mi?</t>
  </si>
  <si>
    <t>Aile fertleri için mutat taşıt ücretine yolluk bildiriminde yer verildi mi?</t>
  </si>
  <si>
    <t>6.7.1</t>
  </si>
  <si>
    <t>Aile fertlerine sabit unsur ödenecekse en fazla dört kişi olmak üzere yurt içi gündeliğinin 10 katı verildi mi?</t>
  </si>
  <si>
    <t>6.7.2</t>
  </si>
  <si>
    <t xml:space="preserve">Sabit unsur her halükarda 60 katı geçmeyecek şekilde mi hesaplandı? </t>
  </si>
  <si>
    <t>6.7.3</t>
  </si>
  <si>
    <t>Ödeme Emri Belgesi üzerinden harcırahlara ait damga vergisi doğru olarak kesilmiş mi?</t>
  </si>
  <si>
    <t>6.7.4</t>
  </si>
  <si>
    <t>Damga Vergisi Detay kesintisi doğru hesaplanmış mı?</t>
  </si>
  <si>
    <t>Yurt İçi Geçici Görev Yolluğu Ödemelerine İlişkin
Ön Mali Kontrol Listesi</t>
  </si>
  <si>
    <t>EK-34</t>
  </si>
  <si>
    <t>Görevlendirme yazısı var mı? (Akademik görevlendirmelerde Rektör imzalı/ İdari personelde birim amiri imzalı)</t>
  </si>
  <si>
    <t xml:space="preserve">Akademik faaliyetler için Yönetim Kurulu Kararı var mı? </t>
  </si>
  <si>
    <t>Yönetim Kurulu Kararında, yolluk, gündelik ve konaklama ödeyeceği konusunda gerekli açıklamalar var mı?</t>
  </si>
  <si>
    <t>Görevlendirmede seyahatin uçakla yapılacağı belirtilmiş mi? (zorunlu)</t>
  </si>
  <si>
    <t xml:space="preserve">Öğrenci Topluluklarının faaliyetleri için Öğrenci Toplulukları Denetim ve Koordinasyon Kurulu Toplantı Tutanağı mevcut mu? </t>
  </si>
  <si>
    <t>Harcıraha konu Öğrenci Topluluğu faaliyetleriyle ilgili ödeme yapılması için Rektörlük makamından olur/onay alınmış mı?</t>
  </si>
  <si>
    <t xml:space="preserve">Yıl içerisinde görevlendirilen şoförler için araç görevlendirme yetki yazısı var mı? </t>
  </si>
  <si>
    <t>1.7</t>
  </si>
  <si>
    <t>Görevlendirme yazısında, yolluk,  gündelik ve konaklama ödeyeceği konusunda gerekli açıklamalar var mı?</t>
  </si>
  <si>
    <t>Yurtiçi Geçici Görev Yolluk Bildirim Formu var mı?( harcama belgeleri yönetmeliği ekinde yer alan örnek form)</t>
  </si>
  <si>
    <t>24 saati aşmayan görevlendirmelerde gidiş-dönüş saatleri yolluk bildiriminde gösterildi mi?</t>
  </si>
  <si>
    <t>Yolluk bildirim formunda yer alan gündelik tutarı ilgili mali yıl bütçe kanununda belirlenen ek gösterge gündelik tutarı ile uyumlu mu?</t>
  </si>
  <si>
    <t>Memur veya hizmetli olmadıkları halde bu Kanuna tabi kurumlarca geçici bir görev ile görevlendirilenlere verilecek yol masrafı ve gündelik, 4’üncü dereceye kadar olan memurlardan herhangi birine verilen yol masrafı ve gündeliğe kıyasen ödeme yapılmış mı?</t>
  </si>
  <si>
    <t>2.5</t>
  </si>
  <si>
    <t>Yolluk bildirim formunda yer alan kişisel bilgiler doğru mu?</t>
  </si>
  <si>
    <t>2.6</t>
  </si>
  <si>
    <t>Yolluk Bildirim Formunda yer alan gün sayısı ile Görevlendirme Formunda yer alan gün sayısı aynı mı?</t>
  </si>
  <si>
    <t>2.7</t>
  </si>
  <si>
    <t xml:space="preserve">Yatacak yer temini için ödenecek konaklama tutarı, ilgili yılın Bütçe Kanunun h cetvelinde belirtilen oranlara göre mi düzenlenmiş? </t>
  </si>
  <si>
    <t>2.7.1</t>
  </si>
  <si>
    <t>2.7.2</t>
  </si>
  <si>
    <t>2.7.3</t>
  </si>
  <si>
    <t xml:space="preserve">Görevlendirme mahalinde mutat taşıt olmaması durumunda kullanılacak olan taksi, görevlendirme yerinden konaklama yerine mi kullanılmış? </t>
  </si>
  <si>
    <t>2.7.3.1</t>
  </si>
  <si>
    <t>Taksi ücretini belgeleyen fatura mevcut mu?(Belediye sınırları dışında ise)</t>
  </si>
  <si>
    <t>2.8</t>
  </si>
  <si>
    <t xml:space="preserve">Seyahat uçakla yapılmışsa e-Bilet/e-Fatura/e-Arşiv Fatura mevcut mu? </t>
  </si>
  <si>
    <t>Konaklama, e-Arşiv Fatura olarak kesilmişse faturada barkod var mı? barkod olmaması durumunda firma/kurum tarafından kaşelenip imzalanmış mı?</t>
  </si>
  <si>
    <t>e-Arşiv Fatura olarak düzenlenen konaklama gideri, Gelir İdaresi Başkanlığının "e-Arşiv Fatura Sorgulama" portalı üzerinden sorgulanıp kontrol edildi mi?</t>
  </si>
  <si>
    <t>Kurs veya toplantıya katılım yapılmışsa, iştirak edildiğine ilişkin katılım belgesi var mı?</t>
  </si>
  <si>
    <t>Yurtiçi bilimsel etkinlikler kapsamında görevlendirilen gün sayısı yönetim kurul kararında belirlenen gün sayısını aşıyor mu?</t>
  </si>
  <si>
    <t>Toplu olarak yapılan görevlendirmelerde Mutemet Tayin Dilekçesi mevcut mu?</t>
  </si>
  <si>
    <t>Toplu olarak yapılan görevlendirmelerde mutemet olarak belirlenen kişiye ait bilgileri içeren dilekçe mevcut mu?(Görevlendirilen her kişi için tek tek dilekçe düzenlenmeli)</t>
  </si>
  <si>
    <t>Ödeme Emri Belgesi’nde yer alan Bütçe Tertibi doğru olarak seçilmiş mi?</t>
  </si>
  <si>
    <t>Yapılan görevlendirme Tasarruf Tedbirleri Genelgesi ile uyumlu mu?</t>
  </si>
  <si>
    <t xml:space="preserve">4734 Sayılı Kanun 3.Madde  Kapsamında 
DMO Üzerinden Yapılacak Akaryakıt Alımlarına İlişkin
Ön Mali Kontrol Listesi
</t>
  </si>
  <si>
    <t>EK-33</t>
  </si>
  <si>
    <t>İcmal listesi oluşturulmuş mu ?</t>
  </si>
  <si>
    <t>Araçlara alınan benzin ve motorinler litre bazlı plakalara işlenmiş mi?</t>
  </si>
  <si>
    <t>İcmalde yer alan litrelerin genel toplamı ile fatura genel toplamı tutuyor mu ?</t>
  </si>
  <si>
    <t>Taşıt masraf cetveli belgesi eklenmiş mi ?</t>
  </si>
  <si>
    <t>Taşıt masraf cetveline alınan akaryakıtlar plaka bazlı işlenmiş mi ?</t>
  </si>
  <si>
    <t>Ödeme Emri Belgesi'ndeki imzalar dönem başı bildirilen yetkili çizelgesine uygun mu?
Ödeme Emri Belgesi, yetki çizelgesinde belirtilmeyen personel tarafından imzalandı ise yetki devri yapılmış mı?
Yetki devri yapıldığına dair evrak eklendi mi? (Yıllık İzin Formu vb.)</t>
  </si>
  <si>
    <t>Alınan mal Tasarruf Tedbirleri Genelgesi ile uyumlu mu?</t>
  </si>
  <si>
    <t>muayene kabul kamisyon tutanağı düzenlendi mi?</t>
  </si>
  <si>
    <t xml:space="preserve">4734 Sayılı Kanun 22/c Maddesi Kapsamında Yapılacak Alımlara İlişkin
Ön Mali Kontrol Listesi
</t>
  </si>
  <si>
    <t>EK-32</t>
  </si>
  <si>
    <t>İlgili formda Doğrudan Teminin türünü belirtilen (22-c) kutucuk işaretlenmiş mi ?</t>
  </si>
  <si>
    <t>İlgili formda açıklamalar kısmında alımın neden tek kaynaktan alındığına dair açıklama yapılmış mı? Dayanağı belgeler koyuldu mu?</t>
  </si>
  <si>
    <t>Yapılan İş Hizmet İşi İse Hizmet Alımları Muayene Kabul Komisyon Tutanağı İlgili Firma Tarafından Kaşelenip İmzalanmış Mı?</t>
  </si>
  <si>
    <t>Hak ediş raporu eklendi mi?</t>
  </si>
  <si>
    <t>7.4</t>
  </si>
  <si>
    <t>7.5</t>
  </si>
  <si>
    <t>7.6</t>
  </si>
  <si>
    <t>7.7</t>
  </si>
  <si>
    <t>12.5</t>
  </si>
  <si>
    <t>Damga Vergisi kesintisi doğru hesaplanmış mı?</t>
  </si>
  <si>
    <t>12.6</t>
  </si>
  <si>
    <t>Üniversitemiz Doğrudan Temin Yönetim Paneline kayıt(son aşama KDV dahil) yapıldı mı?</t>
  </si>
  <si>
    <t xml:space="preserve">4734 Sayılı Kanun 22/b Maddesi Kapsamında Yapılacak Alımlara İlişkin
Ön Mali Kontrol Listesi
</t>
  </si>
  <si>
    <t>EK-31</t>
  </si>
  <si>
    <t>İlgili formda Doğrudan Teminin türünü belirtilen (22-b) kutucuk işaretlenmiş mi ?</t>
  </si>
  <si>
    <t xml:space="preserve">4734 Sayılı Kanun 22/a Maddesi Kapsamında Yapılacak Alımlara İlişkin
Ön Mali Kontrol Listesi
</t>
  </si>
  <si>
    <t>EK-30</t>
  </si>
  <si>
    <t>İlgili formda Doğrudan Teminin türünü belirtilen (22-a) kutucuk işaretlenmiş mi ?</t>
  </si>
  <si>
    <t xml:space="preserve">4734 Sayılı Kanun 22/d Maddesi Kapsamında Yapılacak
 Mal Alımlarına İlişkin
Ön Mali Kontrol Listesi
</t>
  </si>
  <si>
    <t>EK-29</t>
  </si>
  <si>
    <t>Onay Belgesi mevcut mu?</t>
  </si>
  <si>
    <t>Seçilen Bütçe Tertibi harcamanın türüne uygun mu? Ödenek kontrolü yapıldı mı?</t>
  </si>
  <si>
    <t>Onay Belgesine ÜBYS'den kayıt numarası verilmiş mi?</t>
  </si>
  <si>
    <t>Onay Belgesi üzerinde imzalar tamamlanmış mı?</t>
  </si>
  <si>
    <t>EKAP üzerinden Doğrudan Temin Kayıt Numarası alındı mı? (Limit üzerinde ise)</t>
  </si>
  <si>
    <t>Üniversitemiz Doğrudan Temin Yönetim Paneline kayıt(ilk aşama KDV dahil) yapıldı mı?</t>
  </si>
  <si>
    <t>Her mali yıl başında belirlenen parasal limitler doğrultusunda mal alımlarında doğrudan temin limitinin 1/3'ü aşıyorsa ilan yapıldı mı?</t>
  </si>
  <si>
    <t>Teklif mektupları veya proforma faturalar piyasa fiyatı araştırma tutanağı ile uyumlu mu?</t>
  </si>
  <si>
    <t>Mal alımına ait sözleşme yapıldı mı?</t>
  </si>
  <si>
    <t>8.6</t>
  </si>
  <si>
    <t>9.5</t>
  </si>
  <si>
    <t>10.3</t>
  </si>
  <si>
    <t>13.4</t>
  </si>
  <si>
    <t>13.5</t>
  </si>
  <si>
    <t xml:space="preserve">4734 Sayılı Kanun 22/d Kapsamında Yapılacak 
Hizmet Alımlarına İlişkin
Ön Mali Kontrol Listesi
</t>
  </si>
  <si>
    <t>EK-28</t>
  </si>
  <si>
    <t>1.3.</t>
  </si>
  <si>
    <t>EKAP üzerinden Doğrudan Temin Kayıt Numarası alındı mı?</t>
  </si>
  <si>
    <t>Her mali yıl başında belirlenen parasal limitler doğrultusunda yapım işlerinde doğrudan temin limitinin 2/3 aşıyorsa ilan yapıldı mı?</t>
  </si>
  <si>
    <t>Hizmet işine ait sözleşme yapıldı mı? (Süreli bir hizmet ise zorunludur)</t>
  </si>
  <si>
    <t>Muayene ve Kabul Komisyonu Tutanağı  mevcut mu?</t>
  </si>
  <si>
    <t>Alınan hizmet kalemlerinin birim adedi ve fiyat bilgileri fatura ile uyuşuyor mu?</t>
  </si>
  <si>
    <t>Sunulan hizmet Muayene ve Kabul Komisyonu Görevlileri tarafından kontrol edildi mi?</t>
  </si>
  <si>
    <t>8.7</t>
  </si>
  <si>
    <t>Tevkifata tabi işlerde hesaplanan KDV üzerinden tevkifat kesildi mi? Tevkifat oranı doğru mu?</t>
  </si>
  <si>
    <t>Hizmet İşleri Hakediş raporu düzenlendi mi?</t>
  </si>
  <si>
    <t>Tevkifata tabi işlemlerde Ödeme Emri Belgesi üzerinden tevkifat tutarı doğru kesilmiş mi?</t>
  </si>
  <si>
    <t>Sunulan hizmet, Tasarruf Tedbirleri Genelgesi ile uyumlu mu?</t>
  </si>
  <si>
    <t>4734 Sayılı Kanun 22/d Maddesi Geeğeince Yapılacak 
Yapım İşleri Ödemelerine İlişkin
Ön Mali Kontrol Listesi</t>
  </si>
  <si>
    <t>EK-27</t>
  </si>
  <si>
    <t xml:space="preserve"> Onay Belgesi mevcut mu?</t>
  </si>
  <si>
    <t>Onay Belgesi üzerinde imzalar tamamlanmış mı?(manuel düzenlendiği taktirde)</t>
  </si>
  <si>
    <t>Onay Belgesine ÜBYS'den kayıt numarası verilmiş mi?(manuel düzenlendiği taktirde)</t>
  </si>
  <si>
    <t>Yapım işi keşif özeti eklenmiş mi?</t>
  </si>
  <si>
    <t>Yapım işine ait sözleşme yapıldı mı?</t>
  </si>
  <si>
    <t>Sözleşme üzerinde yer alan bilgiler eksiksiz doldurulmuş mu?</t>
  </si>
  <si>
    <t>Sözleşmeye Ait Damga Vergisi yatırıldığına dair Vergi Dairesi Alındısı mevcut mu?</t>
  </si>
  <si>
    <t>Yapılan İş Muayene Kabul Komisyonu Görevlileri tarafından kontrol edildi mi?</t>
  </si>
  <si>
    <t>e-Arşiv Fatura ise ilgisi tarafından kaşe ve imza yapılmış mı?</t>
  </si>
  <si>
    <t xml:space="preserve">Hak ediş raporu düzenlendi mi? </t>
  </si>
  <si>
    <t>Yaptırılacak iş, Tasarruf Tedbirleri Genelgesi ile uyumlu Mu?</t>
  </si>
  <si>
    <t xml:space="preserve">Yapım İşleri Hakediş Ödemelerine İlişkin
Ön Mali Kontrol Listesi
</t>
  </si>
  <si>
    <t>EK-26</t>
  </si>
  <si>
    <t>Yapım işleri hakediş raporu var mı?</t>
  </si>
  <si>
    <t>Hakediş Raporu’nda yüklenicinin ile kontrol memurlarının kaşe ve imzaları mevcut mu?</t>
  </si>
  <si>
    <t>Hakediş İcmali mevcut mu? Kontrol Teşkilatı Komisyonu ve Yüklenici tarafından kaşelenip imzalanmış mı?</t>
  </si>
  <si>
    <t>Hakedişlerin Özeti mevcut mu? Kontrol Teşkilatı Komisyonu ve Yüklenici tarafından kaşelenip imzalanmış mı?</t>
  </si>
  <si>
    <t>Fiyat Farkı Hesap Cetveli mevcut mu? Kontrol Teşkilatı Komisyonu ve Yüklenici tarafından kaşelenip imzalanmış mı?</t>
  </si>
  <si>
    <t>Teminat Kontrol Tablosu mevcut mu?</t>
  </si>
  <si>
    <t>Ek Teminat yatırılması durumunda Alındı Belgesi eklendi mi?</t>
  </si>
  <si>
    <t>Geçici Kabul Noksanları Kesintisi Cetveli mevcut mu?</t>
  </si>
  <si>
    <t>Fiyat Farkı Teminat Kesintisi Hesabı mevcut mu?</t>
  </si>
  <si>
    <t>Yapılan İşler Listesi mevcut mu?</t>
  </si>
  <si>
    <t>İş Kalemi Gerçekleşme Yüzdeleri mevcut mu?</t>
  </si>
  <si>
    <t>e-Arşiv Fatura ise barkod veyahut ilgisi tarafından kaşe imza yapılmış mı?</t>
  </si>
  <si>
    <t>e-Arşiv Fatura ise Gerçekleştirme Görevlisi tarafından kontrol edilerek kaşe ve imza yapılmış mı?</t>
  </si>
  <si>
    <t>Sosyal Güvenlik Kurumu Başkanlığından alınan Borç Sorgusu mevcut mu?</t>
  </si>
  <si>
    <t>Sosyal Güvenlik Kurumu Başkanlığından alınan Borç Sorgusunda ilgili firmanın borcu varsa Ödeme Emri Belgesi üzerinden kesilmiş mi?</t>
  </si>
  <si>
    <t>Hakedişin ödenmesi için yükleniciden dilekçe alındı mı?</t>
  </si>
  <si>
    <t>4857 sayılı İş Kanun’un 36. maddesi gereği işyeri ilan tutanağı mevcut mu?</t>
  </si>
  <si>
    <t>4857 sayılı İş Kanun’un 36. maddesi gereği İşyeri İlan Kaldırma Tutanağı mevcut mu?</t>
  </si>
  <si>
    <t>Ödeme Emri Belgesi’nde yer alan IBAN bilgileri, fatura veya IBAN dilekçesi üzerinde yer alan bilgilerle uyumlu mu?</t>
  </si>
  <si>
    <t>Ödeme Emri Belgesi’nde yer alan Bütçe Tertibi ile İhale Onay Belgesi Üzerinde yer alan Bütçe Tertibi uyumlu mu?</t>
  </si>
  <si>
    <t>Hakediş KDV’siz tutar üzerinden Taahhüt Dosyasına eklendi mi?</t>
  </si>
  <si>
    <t>İş artışı veya azalışı olması durumunda üst yazı Ödeme Emri Belgesine eklendi mi?</t>
  </si>
  <si>
    <t>İş artışı yapılması durumunda firmanın Kesin Teminat tutarı yeterli mi?</t>
  </si>
  <si>
    <t>İş artışı yapılması durumunda firmanın all-risk poliçe tutarı güncel mi?</t>
  </si>
  <si>
    <t>17.3</t>
  </si>
  <si>
    <t>İş artışı veya azalışı olması durumunda oluşan fark Taahhüt Dosyasına eklendi mi?</t>
  </si>
  <si>
    <t>19.1</t>
  </si>
  <si>
    <t>19.2</t>
  </si>
  <si>
    <t xml:space="preserve">Hizmet Alımı Hakediş Ödemelerine İlişkin
Ön Mali Kontrol Listesi
</t>
  </si>
  <si>
    <t>EK-25</t>
  </si>
  <si>
    <t>Muayene Kabul Komisyon Tutanağı var mı?</t>
  </si>
  <si>
    <t>Hakediş Raporu mevcut mu? Üzerinde yer alan bilgiler doğru mu?</t>
  </si>
  <si>
    <t>Hakediş Raporu’nda yüklenicinin ile kontrol memurlarının ve imzaları mevcut mu?</t>
  </si>
  <si>
    <t>Hizmet İşleri Hakediş Raporu mevcut mu? Üzerinde yer alan bilgiler doğru mu?</t>
  </si>
  <si>
    <t>Hakediş Özeti mevcut mu? Üzerinde yer alan bilgiler doğru mu?</t>
  </si>
  <si>
    <t>Hakediş İcmali mevcut mu? Üzerinde yer alan bilgiler doğru mu?</t>
  </si>
  <si>
    <t>Fatura mevcut mu ?</t>
  </si>
  <si>
    <t>Faturanın notlar kısmına firmanın/şahsın/kurumun IBAN bilgileri yazılmış mı?</t>
  </si>
  <si>
    <t>5.4.1</t>
  </si>
  <si>
    <t>IBAN bilgileri yoksa IBAN dilekçesi alındı mı?</t>
  </si>
  <si>
    <t>e-arşiv Fatura ise gerçekleştirme görevlisi tarafından kontrol edilerek kaşe imza yapılmış mı?</t>
  </si>
  <si>
    <t>Sosyal Güvenlik Kurumu Başkanlığından alınan borç sorgusu mevcut mu?</t>
  </si>
  <si>
    <t>Sosyal Güvenlik Kurumu Başkanlığından alınan borç sorgusunda ilgili firmanın borcu varsa Ödeme Emri Belgesi üzerinden kesilmiş mi?</t>
  </si>
  <si>
    <t>Vergi borcu sorgusunda kişi/firma/kuruma ait borç varsa ve borç limitini aşıyorsa vergi borcu, Ödeme Emri Belgesi üzerinden kesildi mi?</t>
  </si>
  <si>
    <t>Ödeme Emri Belgesi’nde yer alan Bütçe Tertibi ile İhale Onay Belgesi üzerinde yer alan Bütçe Tertibi uyumlu mu?</t>
  </si>
  <si>
    <t>Fatura üzerinde yer alan KDV’siz toplam tutar üzerinden Diğer Ödemelere Ait Damga Vergisi Kesildi mi?</t>
  </si>
  <si>
    <t>İş artışı veya azalışı olması durumunda oluşan fark Taahhüt Dosyasına eklendi veya çıkarıldı mi?</t>
  </si>
  <si>
    <t xml:space="preserve">İhale ile Yapılan Elektrik Ödemelerine İlişkin
Ön Mali Kontrol Listesi
</t>
  </si>
  <si>
    <t>EK-24</t>
  </si>
  <si>
    <t>Hakediş Raporu eklendi mi?</t>
  </si>
  <si>
    <t>Hakediş Raporu’nda yer alan veriler ile ödemesi yapılacak hakediş rakamları tutuyor mu?</t>
  </si>
  <si>
    <t>Hakediş Raporu’nda yer alan "Yükleniciye Ödenecek Tutar" ile Ödeme Emri Belgesi’nden kesintiler sonrası kalan tutar eşit mi?</t>
  </si>
  <si>
    <t>Hakediş Raporu, ilgili sorumlular ve firma tarafından imzalanıp kaşelendi mi?</t>
  </si>
  <si>
    <t>Hakediş İcmali eklendi mi?</t>
  </si>
  <si>
    <t>Hakediş, KDV'siz tutar üzerinden Taahhüt Dosyasına eklendi mi?</t>
  </si>
  <si>
    <t>Fiyat farkı varsa Taahhüt Dosyası işlemleri üzerinden ilgili tutar girildi mi?</t>
  </si>
  <si>
    <t>İş artışı/azalışı olması durumunda üst yazı Ödeme Emri Belgesi’ne eklendi mi?</t>
  </si>
  <si>
    <t>İş artışı/azalışı varsa Taahhüt Dosyası işlemleri üzerinden ilgili tutar girildi mi?</t>
  </si>
  <si>
    <t>Faturada yer alan tüketim miktarı ile birim fiyatlarının çarpımı doğru mu?</t>
  </si>
  <si>
    <t>e-Arşiv Fatura ise sorumlu kişi tarafından kontrol edilerek kaşe ve imza yapılmış mı?</t>
  </si>
  <si>
    <t>Vergi Borcu Sorgusu’nda Kişi/Firma/Kuruma ait borç varsa ve borç limitini aşıyorsa vergi borcu Ödeme Emri Belgesi üzerinden kesildi mi?</t>
  </si>
  <si>
    <t>Ödeme Emri Belgesi’nde yer alan IBAN bilgileri faturada veya IBAN Dilekçesi üzerinde yer alan bilgiler uyumlu mu?</t>
  </si>
  <si>
    <t>Elektrik enerjisi alımı ihalesine ait tüketim bilgilerini gösteren icmal eklendi mi?</t>
  </si>
  <si>
    <t>İlgili aya ait elektrik fiyat farkı hesaplama tablosu mevcut mu?</t>
  </si>
  <si>
    <t>Yükleniciye ait Vergi Borcu, SGK ve İdari Para Cezaları gibi kesintiler Hakediş Raporu hazırlandıktan sonra sorgulandığı için Ödeme Emri ile Hakediş Raporu’nda yer alan rakamlar farklılık gösterebilir. Bu hususa dikkat edildi mi?</t>
  </si>
  <si>
    <t xml:space="preserve">İhale ile Yapılan Yapım İşlerinin İlk Hakediş Ödemelerine İlişkin
Ön Mali Kontrol Listesi
</t>
  </si>
  <si>
    <t>EK-23</t>
  </si>
  <si>
    <t>Yaklaşık Maliyet Tablosu oluşturulmuş mu?</t>
  </si>
  <si>
    <t>İhale Onay Belgesi mevcut mu?</t>
  </si>
  <si>
    <t>Bütçe Tertibi doğru seçilmiş mi?</t>
  </si>
  <si>
    <t>Kullanılabilir ödenek tutarı mevcut mu?</t>
  </si>
  <si>
    <t xml:space="preserve">Yatırım proje numarası girilmiş mi? </t>
  </si>
  <si>
    <t>İhale usulü doğru tespit edilmiş mi?</t>
  </si>
  <si>
    <t>4734 sayılı Kanun’un 13. maddesi gereği KİK’te yahut yerel gazetede ilan edildi m, İlan Tutanağı mevcut mu?</t>
  </si>
  <si>
    <t>Dizi Pusulası mevcut mu?</t>
  </si>
  <si>
    <t>İhalede doküman indirenlerin ve satın alanların listesi var mı?</t>
  </si>
  <si>
    <t>Teklif Açma ve Belge Kontrol Tutanağı mevcut mu?</t>
  </si>
  <si>
    <t>İhaleye ait İdari Şartname mevcut mu?</t>
  </si>
  <si>
    <t>İhaleye ait Teknik Şartname mevcut mu?</t>
  </si>
  <si>
    <t>İhale Komisyon Kararı mevcut mu?</t>
  </si>
  <si>
    <t>İhale Komisyon Kararı’nda isteklilerin teklif ettikleri bedeller mevcut mu?</t>
  </si>
  <si>
    <t>İhale Komisyon Kararı’nda ekonomik açıdan en avantajlı isteklinin üzerine ihale bırakılmış mı?</t>
  </si>
  <si>
    <t>Oy birliği ile alınan ihale kararını ihale komisyon üyeleri imzalamış mı?</t>
  </si>
  <si>
    <t>İhale Kararı 5 iş günü içerisinde İhale Yetkilisi tarafından onaylanmış mı?</t>
  </si>
  <si>
    <t>Komisyon Kararı sonrası ve İhale Yetkilisi onayı öncesi yasaklılık sorgulaması yapılmış mı?</t>
  </si>
  <si>
    <t>Üzerine ihale bırakılan istekli ile varsa ekonomik açıdan 2. teklif sahibinin ihalelere katılmaktan yasaklı olmadığına dair teyit belgesi mevcut mu?</t>
  </si>
  <si>
    <t>Sözleşmeye davet yazısı mevcut mu?</t>
  </si>
  <si>
    <t>Yapım işine ait sözleşme yapılmış mı?</t>
  </si>
  <si>
    <t>Sözleşmeye ait kesin teminat tutarı bankaya yatırılıp harcama birimine teslim edildi mi?</t>
  </si>
  <si>
    <t xml:space="preserve">Sözleşmeye ait Damga Vergisine ait dekont mevcut mu? </t>
  </si>
  <si>
    <t>Sözleşmeye ait Sözleşme Karar Pulu, Vergi Dairesine yatırılmış mı?</t>
  </si>
  <si>
    <t>4734 sayılı Kanun’un 53-J-1'de yer alan KİK Payı (on binde beş) yatırılmış mı?</t>
  </si>
  <si>
    <t>12.7</t>
  </si>
  <si>
    <t>4734 sayılı Kanun’un 10. maddesinde yer alan belgeler mevcut mu?</t>
  </si>
  <si>
    <t>EKAP üzerinden yapım işleri sınır değer hesaplanması yapılmış mı?</t>
  </si>
  <si>
    <t>Kamu İhale Bülteni’nde sözleşme sonucu ilan edildi mi?</t>
  </si>
  <si>
    <t>İhaleye ait mali hizmetler birimince yapılan Ön Mali Kontrol Formu eklendi mi?</t>
  </si>
  <si>
    <t>Yapı denetim görevlisi olarak kontrol teşkilatının görevlendirildiğine dair yazı mevcut mu?</t>
  </si>
  <si>
    <t>İş yeri teslim tutanağı mevcut mu?</t>
  </si>
  <si>
    <t>All-risk poliçe bildirimi mevcut mu?</t>
  </si>
  <si>
    <t>Yapım işine ait iş programı eklenmiş mi?</t>
  </si>
  <si>
    <t>20</t>
  </si>
  <si>
    <t>Yapım işleri Hakediş Raporu var mı?</t>
  </si>
  <si>
    <t>20.1</t>
  </si>
  <si>
    <t>20.2</t>
  </si>
  <si>
    <t>20.3</t>
  </si>
  <si>
    <t>Hakediş icmali mevcut mu? Kontrol teşkilatı ve yüklenici tarafından kaşelenip imzalanmış mı?</t>
  </si>
  <si>
    <t>20.4</t>
  </si>
  <si>
    <t>Hakedişlerin özeti mevcut mu? Kontrol teşkilatı ve yüklenici tarafından kaşelenip imzalanmış mı?</t>
  </si>
  <si>
    <t>20.5</t>
  </si>
  <si>
    <t>Gelir Vergisi Kanunu’nun 94. maddesi 3. bendi uyarınca yıllara yaygın yapım ve onarım niteliği taşıyan işlerden %5 oranında vergi kesintisi yapıldı mı?</t>
  </si>
  <si>
    <t>21</t>
  </si>
  <si>
    <t>Fiyat farkı hesap cetveli mevcut mu? Kontrol teşkilatı ve yüklenici tarafından kaşelenip imzalanmış mı?</t>
  </si>
  <si>
    <t>22</t>
  </si>
  <si>
    <t>Fiyat farkı teminat kesintisi hesabı mevcut mu?</t>
  </si>
  <si>
    <t>24</t>
  </si>
  <si>
    <t>Teminat kontrol tablosu mevcut mu?</t>
  </si>
  <si>
    <t>25</t>
  </si>
  <si>
    <t>Yapılan işler listesi mevcut mu?</t>
  </si>
  <si>
    <t>26</t>
  </si>
  <si>
    <t>İş kalemi gerçekleşme yüzdeleri mevcut mu?</t>
  </si>
  <si>
    <t>27</t>
  </si>
  <si>
    <t>27.1</t>
  </si>
  <si>
    <t>27.2</t>
  </si>
  <si>
    <t>27.3</t>
  </si>
  <si>
    <t>27.4</t>
  </si>
  <si>
    <t>27.5</t>
  </si>
  <si>
    <t>27.6</t>
  </si>
  <si>
    <t>e-Arşiv Fatura ise gerçekleştirme görevlisi tarafından kontrol edilerek kaşe imza yapılmış mı?</t>
  </si>
  <si>
    <t>27.7</t>
  </si>
  <si>
    <t>28</t>
  </si>
  <si>
    <t>29</t>
  </si>
  <si>
    <t>29.1</t>
  </si>
  <si>
    <t>29.2</t>
  </si>
  <si>
    <t>29.3</t>
  </si>
  <si>
    <t>Vergi Borcu Sorgusu’nda kişi/firma/kuruma ait borç varsa ve borç limitini aşıyorsa vergi borcu, Ödeme Emri Belgesi üzerinden kesildi mi?</t>
  </si>
  <si>
    <t>30</t>
  </si>
  <si>
    <t>Kesin Teminat’ın yatırıldığına dair Alındı Belgesi eklendi mi?</t>
  </si>
  <si>
    <t>31</t>
  </si>
  <si>
    <t>Hakediş Dilekçesi mevcut mu?</t>
  </si>
  <si>
    <t>32</t>
  </si>
  <si>
    <t>4857 sayılı İş Kanun’un 36. maddesi gereği İşyeri İlan Tutanağı mevcut mu?</t>
  </si>
  <si>
    <t>33</t>
  </si>
  <si>
    <t>4857 sayılı İş Kanun’un 36. maddesi gereği İşyeri İlan Tutanağı için başvuru yapılmamışsa İşyeri Kaldırma Tutanağı mevcut mu?</t>
  </si>
  <si>
    <t>34</t>
  </si>
  <si>
    <t>Ödeme Emri Belgesinde yer alan IBAN bilgileri, fatura veya IBAN Dilekçesi üzerinde yer alan bilgilerle uyumlu mu?</t>
  </si>
  <si>
    <t>34.1</t>
  </si>
  <si>
    <t>Ödeme Emri Belgesinde yer alan Bütçe Tertibi ile İhale Onay Belgesi üzerinde yer alan Bütçe Tertibi uyumlu mu?</t>
  </si>
  <si>
    <t>34.2</t>
  </si>
  <si>
    <t>34.3</t>
  </si>
  <si>
    <t>Taahhüt Dosyası oluşturuldu mu?</t>
  </si>
  <si>
    <t>İhale ile yapılan yapım işleri Tasarruf Tedbirleri Genelgesi ile uyumlu mu?</t>
  </si>
  <si>
    <t>36.1</t>
  </si>
  <si>
    <t>Tasarruf Komisyonu kararı var mı?</t>
  </si>
  <si>
    <t>38.1</t>
  </si>
  <si>
    <t>38.2</t>
  </si>
  <si>
    <t>İhale İle Yapılan Hizmet Alımlarının İlk Hakediş Ödemelerine İlişkin
 Ön Mali Kontrol Listesi</t>
  </si>
  <si>
    <t>EK-22</t>
  </si>
  <si>
    <t xml:space="preserve">Yaklaşık maliyet hesaplanırken KDV hariç mi hesaplanmış? </t>
  </si>
  <si>
    <t>Yaklaşık maliyet hesaplamasına ilişkin dayanak mevcut mu?</t>
  </si>
  <si>
    <t>4734 sayılı Kanun’un 13. maddesi gereği KİK'te yahut yerel gazetede ilan edildi mi, bununa ilgili tutanak mevcut mu?</t>
  </si>
  <si>
    <t>İhale Komisyon Kararından ekonomik açıdan en avantajlı isteklinin üzerine ihale bırakılmış mı?</t>
  </si>
  <si>
    <t>Komisyon kararı sonrası ve İhale Yetkilisi onayı öncesi Yasaklılık Sorgulaması yapılmış mı?</t>
  </si>
  <si>
    <t>Hizmet alımları sınır değer hesaplanması yapıldı mı?</t>
  </si>
  <si>
    <t>EKAP üzerinden sözleşme öncesine ilişkin yasaklılık teyit sorgulaması alınmış mı?</t>
  </si>
  <si>
    <t>Hizmet alımına ait sözleşme yapılmış mı?</t>
  </si>
  <si>
    <t>Sözleşmeye ait Kesin Teminat tutarı bankaya yatırılıp harcama birimine teslim edildi mi?</t>
  </si>
  <si>
    <t>10.4</t>
  </si>
  <si>
    <t xml:space="preserve">Sözleşmeye ait Damga Vergisine ödemesine ait dekont mevcut mu? </t>
  </si>
  <si>
    <t>10.5</t>
  </si>
  <si>
    <t>Sözleşmeye ait Sözleşme Karar Pulu Vergi Dairesi'ne yatırılmış mı?</t>
  </si>
  <si>
    <t>10.6</t>
  </si>
  <si>
    <t>4734 sayılı Kanun’un 53-J-1'de yer alan KİK payı (on binde beş) yatırılmış mı?</t>
  </si>
  <si>
    <t>10.7</t>
  </si>
  <si>
    <t>Kamu İhale Bülteninde sözleşme sonucu ilan edildi mi?</t>
  </si>
  <si>
    <t>14.4</t>
  </si>
  <si>
    <t>e-Arşiv Fatura ise barkod veyahut ilgisi tarafından kaşe ve imza yapılmış mı?</t>
  </si>
  <si>
    <t>14.5</t>
  </si>
  <si>
    <t>Faturanın notlar kısmında IBAN bilgileri yazılmış mı? IBAN bilgileri yoksa IBAN dilekçesi alındı mı?</t>
  </si>
  <si>
    <t>14.6</t>
  </si>
  <si>
    <t>14.7</t>
  </si>
  <si>
    <t>16.3</t>
  </si>
  <si>
    <t>Kesin Teminatın yatırıldığına dair Alındı Belgesi eklendi mi?</t>
  </si>
  <si>
    <t>18.4</t>
  </si>
  <si>
    <t>Metraj İcmali mevcut mu? Üzerinde yer alan bilgiler doğru mu?</t>
  </si>
  <si>
    <t>18.5</t>
  </si>
  <si>
    <t>Ödeme Emri Belgesi’nde yer alan IBAN bilgileri, fatura veya IBAN Dilekçesi üzerinde yer alan bilgilerle uyumlu mu?</t>
  </si>
  <si>
    <t>Ödeme Emri Belgesi’nde yer alan Bütçe Tertibi ile İhale Onay Belgesi üzerinde yer alan bütçe tertibi uyumlu mu?</t>
  </si>
  <si>
    <t>19.3</t>
  </si>
  <si>
    <t>Taahhüt dosyası oluşturuldu mu?</t>
  </si>
  <si>
    <t>21.1</t>
  </si>
  <si>
    <t>İhale ile yapılan hizmet alımları Tasarruf Tedbirleri Genelgesi ile uyumlu mu?</t>
  </si>
  <si>
    <t>22.1</t>
  </si>
  <si>
    <t>23</t>
  </si>
  <si>
    <t>24.1</t>
  </si>
  <si>
    <t>24.2</t>
  </si>
  <si>
    <t xml:space="preserve">İhale İle Yapılan Mal Alımlarının İlk Hakediş Ödemelerine İişkin
Ön Mali Kontrol Listesi
</t>
  </si>
  <si>
    <t>EK-21</t>
  </si>
  <si>
    <t>4734 sayılı Kanun’un 13. maddesi gereği KİK'te yahut yerel gazetede ilan edildi mi, bununla ilgili tutanak mevcut mu, Pazarlık Usulü ihalelerde davet yazısı gönderildi mi?</t>
  </si>
  <si>
    <t>İhale ait Komisyon Kararı mevcut mu?</t>
  </si>
  <si>
    <t>İhale komisyon kararında isteklilerin teklif ettikleri bedeller mevcut mu?</t>
  </si>
  <si>
    <t>İhale komisyon kararından ekonomik açıdan en avantajlı isteklinin üzerine ihale bırakılmış mı?</t>
  </si>
  <si>
    <t>Alınan İhale Kararını, ihale komisyon üyeleri imzalamış mı?</t>
  </si>
  <si>
    <t>İhale kararı 5 iş günü içerisinde İhale Yetkilisi tarafından onaylanmış mı?</t>
  </si>
  <si>
    <t>Komisyon kararı sonrası ve İhale Yetkilisi onayı öncesi yasaklılık sorgulaması yapılmış mı?</t>
  </si>
  <si>
    <t>Mal alımına ait sözleşme yapılmış mı?</t>
  </si>
  <si>
    <t xml:space="preserve">Sözleşmeye ait damga vergisine ait dekont mevcut mu? </t>
  </si>
  <si>
    <t>Sözleşmeye ait sözleşme karar pul ödemesi Vergi Dairesine yatırılmış mı?</t>
  </si>
  <si>
    <t>9.6</t>
  </si>
  <si>
    <t>9.7</t>
  </si>
  <si>
    <t>Mal alımları muayene kabul komisyon tutanağı ilgili kişiler tarafından imzalandı mı?</t>
  </si>
  <si>
    <t>Firma/Şahıs/Kurum tarafından kesilen fatura, fatura da bulunması gereken şekil şartlarını taşıyor mu?</t>
  </si>
  <si>
    <t>Faturanın notlar kısmına IBAN bilgileri yazılmış mı? IBAN bilgileri yoksa IBAN bilgilerini gösteren dilekçe alındı mı?</t>
  </si>
  <si>
    <t>TKYS üzerinden alınan Taşınır İşlem Fişi eklendi mi?</t>
  </si>
  <si>
    <t>Taşınır İşlem Fişi üzerinde yer alan malzeme ile faturada yer alan malzeme aynı mı?</t>
  </si>
  <si>
    <t>Taşınır İşlem Fişi ve fatura arasında kuruş farkı var mı? Taşınır Kayıt Yetkilisi tarafından imzalandı mı?</t>
  </si>
  <si>
    <t>HYS üzerinden alınan Varlık İşlem Fişi eklendi mi?</t>
  </si>
  <si>
    <t>Vergi Borcu Sorgusunda Kişi/Firma/Kuruma ait borç varsa ve borç limitini aşıyorsa vergi borcu Ödeme Emri Belgesi üzerinden kesildi mi?</t>
  </si>
  <si>
    <t>Ödeme Emri Belgesi’nde yer alan IBAN bilgileri fatura veya IBAN Dilekçesi üzerinde yer alan bilgiler ile uyumlu mu?</t>
  </si>
  <si>
    <t>İhale ile yapılan mal alımları Tasarruf Tedbirleri Genelgesi ile uyumlu mu?</t>
  </si>
  <si>
    <t>22.2</t>
  </si>
  <si>
    <t xml:space="preserve">Uzaktan Öğretim Ek Ders Ödemelerine İlişkin 
Ön Mali Kontrol Listesi
</t>
  </si>
  <si>
    <t>EK-20</t>
  </si>
  <si>
    <t xml:space="preserve">Ek ders Bordrosu, Bordro İcmal ve Banka Listesi raporları eklendi mi? </t>
  </si>
  <si>
    <t>Haftalık zorunlu ders yükünün tamamlanması sonrasında azami 10 saate kadar ödenebilecek ek ders ücretinde; akademik unvanlar itibarıyla öngörülen ek ders ücretinin 5 katını geçemeyeceği kuralına dikkat edildi mi?</t>
  </si>
  <si>
    <t>Ders Görevlendirmesine ilişkin Birim Yönetim Kurulu Kararı ve Üst Yetkili Onayı (Ders görevlendirmesinde değişiklik olması durumunda yeniden karar alınacak ve ödemeye eklenecektir.) eklendi mi?</t>
  </si>
  <si>
    <t xml:space="preserve">İzin/rapor/görevlendirme durumlarını gösteren liste eklendi mi? </t>
  </si>
  <si>
    <t>Akademik Takvim eklendi mi?</t>
  </si>
  <si>
    <t>Ders Yükü Bildirim Formları eklendi mi?</t>
  </si>
  <si>
    <t xml:space="preserve">Ek Ders Ücreti Ödeme Formları eklendi mi?  (Akademik unvan, ders yükü ve ders programı değişikliklerinde güncellenecek ve ilk ödemeye eklenecektir.) (Ders saatlerinin azalması veya artması durumunda ise Birim Yönetim Kurulu da güncellenecek ve ilk ödemeye eklenecektir.) </t>
  </si>
  <si>
    <t>İlgili dönemde tahakkuk ettirilen  sınav ücreti ödemelerinde; final/yıl sonu sınav ücreti ödemelerinde her 50 öğrenci için bir ders saati karşılığı esas alınarak, 2914 sayılı Kanun uyarınca 500 öğrenci tavan sınırının aşılmadığı tespit edildi mi?</t>
  </si>
  <si>
    <t>Doktorasını tamamlamış araştırma görevlisi ders vermek üzere görevlendirildi ise Üniversite Yönetim Kurulu kararı eklendi mi?</t>
  </si>
  <si>
    <t>Telafi olması durumunda Birim Yönetim Kurulu Kararı eklendi mi?</t>
  </si>
  <si>
    <t>Merkezi sınavlarda görev alacaklara yapılacak ödemelerde sınav programı ve görevlendirme yazıları eklendi mi?</t>
  </si>
  <si>
    <t>Diğer hizmetler (Birim Koordinatörlüğü, Program Koordinatörü, Ders Yönetimi, Ders Denetimi gibi) karşılığı yapılacak ödemelerde görevin değişmesi durumunda alınması gereken uygunluk yazıları eklendi mi?</t>
  </si>
  <si>
    <t>Damga vergisi detay kodu doğru seçilmiş mi?</t>
  </si>
  <si>
    <t xml:space="preserve">Ek Ders Unvan Farkı Ödemelerine İlişkin 
Ön Mali Kontrol Listesi
</t>
  </si>
  <si>
    <t>EK-19</t>
  </si>
  <si>
    <t>Memur maaş katsayısı, ödemenin yapılacağı dönem dikkate alınarak mı girildi?</t>
  </si>
  <si>
    <t>Fark ödemesinde gelir ve damga vergisi kesintisi yapıldı mı?(Gelir vergisi ve damga vergisi istisna raporu eklendi mi?)</t>
  </si>
  <si>
    <t>Harcama Talimatı Onay Belgesi eklendi mi?</t>
  </si>
  <si>
    <t>Ders Yükü Bildirim Formu eklendi mi?</t>
  </si>
  <si>
    <t xml:space="preserve">Fark ödemesinin yapılacağı döneme ait ek ders icmalleri eklendi mi? </t>
  </si>
  <si>
    <t>Fark ödemesini gerektiren duruma uygun evrak (idari görev yazısı, atama kararnamesi, doçentlik belgesi vs.) eklendi mi?</t>
  </si>
  <si>
    <t>Damga vergisi detay kodu doğru seçilmiş mi ?</t>
  </si>
  <si>
    <t xml:space="preserve">Final  Sınav Ödemesi
Ön Mali Kontrol Listesi
</t>
  </si>
  <si>
    <t>EK-18</t>
  </si>
  <si>
    <t>Bordro, banka listesi ve sınav ücreti kontrol dökümü eklendi mi?</t>
  </si>
  <si>
    <t>Final sınav ücret formu eklendi mi?</t>
  </si>
  <si>
    <t>Sınav programı eklendi mi?</t>
  </si>
  <si>
    <t xml:space="preserve">İzin/rapor/görevlendirme belgeleri eklendi mi? </t>
  </si>
  <si>
    <t>5510 sayılı kanunun 4/a kapsamındaki kişi var mı? (31. md. vb.)</t>
  </si>
  <si>
    <t xml:space="preserve">a) 5510 sayılı kanunun 4/a kapsamındaki kişi var ise SGK sigortalı listesi </t>
  </si>
  <si>
    <t xml:space="preserve">b)5510 sayılı kanunun 4/a kapsamındaki kişi var ise  SGK tahakkuk fişleri </t>
  </si>
  <si>
    <t>Bir ders adı altında okutulan derslesin, farklı bölüm ya da sınıflarda ayrı ayrı okutulması veya sınavlarının ayrı ayrı yapılması halinde dahi sınav ücretinin tespitinde bu dersin sınavına giren toplam öğrenci sayısı esas alınır' kuralına uyuldu mu?</t>
  </si>
  <si>
    <t xml:space="preserve">Ek Ders Ödemelerine İlişkin 
Ön Mali Kontrol Listesi
</t>
  </si>
  <si>
    <t>EK-17</t>
  </si>
  <si>
    <t xml:space="preserve">KBS'de bulunan Ek ders Bordrosu, Bordro İcmal ve Banka Listesi raporları eklendi mi? </t>
  </si>
  <si>
    <t>Bordro İcmal'den akademik ünvanlar kontrol edildi mi?</t>
  </si>
  <si>
    <t xml:space="preserve">Telafi olması durumunda Birim Yönetim Kurulu Kararı eklendi mi? </t>
  </si>
  <si>
    <t xml:space="preserve">Her öğretim döneminin ilk ayında;
 - Ders yükü dağılımını gösteren onay ve akademik takvim (Programda değişiklik halinde onay yeniden alınır),
  -Ders Görevlendirmesine ilişkin Birim Yönetim Kurulu Kararı ve Rektör Onayı eklendi mi? (Not: Ders görevlendirmesinde değişiklik olması durumunda yeniden karar alınacak ve ödemeye eklenecektir.) </t>
  </si>
  <si>
    <t xml:space="preserve">Ders Yükü Bildirim Formları eklendi mi? (Akademik unvan, ders yükü ve ders programı değişikliklerinde güncellenecek ve ilk ödemeye eklenecektir.) (Ders saatlerinin azalması veya artması durumunda ise Birim Yönetim Kurulu Kararı da güncellenecek ve ilk ödemeye eklenecektir.) </t>
  </si>
  <si>
    <t xml:space="preserve">Diğer birimlerden ve Üniversite dışından görevlendirilen personelin onay yazıları eklendi mi? </t>
  </si>
  <si>
    <t xml:space="preserve">Doktorasını tamamlamış araştırma görevlisi ders vermek üzere görevlendirildi ise Üniversite Yönetim Kurulu kararı eklendi mi? </t>
  </si>
  <si>
    <t xml:space="preserve">Tezsiz Yüksek Lisans ek ders ücretinde; akademik unvanlar itibarıyla öngörülen ek ders ücretinin kaç katının ödeneceğini gösteren Birim Yönetim Kurulu Kararı dönem başı yapılan ilk ödemeye eklendi mi? </t>
  </si>
  <si>
    <t xml:space="preserve">İkinci öğretim ek ders ücretinde; akademik unvanlar itibarıyla öngörülen ek ders ücretinin kaç katının ödeneceğini gösteren Birim Yönetim Kurulu Kararı dönem başı yapılan ilk ödemeye eklendi mi? </t>
  </si>
  <si>
    <t>Öğretim elemanının haftalık ders programında yer alan toplam saatler; unvanına uygun mecburi ders yükünü tam olarak karşılamakta mıdır ve bu yükün üzerindeki tüm ek dersler mevzuat sınırları dahilinde, varsa idari muafiyetler, tatil günleri, rapor vb. düşülerek hatasız şekilde hesaplanmış mıdır?</t>
  </si>
  <si>
    <t xml:space="preserve">Aylıklarla Birlikte Ödenmeyen Personel Ödemeleri
Ön Mali Kontrol Listesi
</t>
  </si>
  <si>
    <t>EK-16</t>
  </si>
  <si>
    <t>Başka bir kadroya kurum içinden veya kurum dışından atamalar için;</t>
  </si>
  <si>
    <t>Atama onayı</t>
  </si>
  <si>
    <t>Aile durum bildirim formu</t>
  </si>
  <si>
    <t>Göreve başlama yazısı</t>
  </si>
  <si>
    <t>Vekalet onay yazısı</t>
  </si>
  <si>
    <t>SGK İşe Giriş Bildirgesi</t>
  </si>
  <si>
    <t>Çeşitli Ödemeler Bordrosu</t>
  </si>
  <si>
    <t>Diğer;</t>
  </si>
  <si>
    <t>Geçmiş aylara ait bordrolar</t>
  </si>
  <si>
    <t>Eksik ödemeye ait kanıtlayıcı belgeler</t>
  </si>
  <si>
    <t>Harcama yetkilisince ödemenin yapılmasına ilişkin onay</t>
  </si>
  <si>
    <t xml:space="preserve">Vekalet Ödemelerine İlişkin 
Ön Mali Kontrol Listesi
</t>
  </si>
  <si>
    <t>EK-15</t>
  </si>
  <si>
    <t>KBS'de bulunan Vekalet Aylığı Bordrosu ve Banka Listesi raporları eklendi mi?</t>
  </si>
  <si>
    <t>KBS'de vekalet bilgileri (unvan, kadro derecesi, ek gösterge, yan ödeme, özel hizmet tazminatı, ek ödeme) doğru girildi mi?</t>
  </si>
  <si>
    <t>Vekalet aylığı ile zam ve tazminat farkları, vekalet edilecek kadroya kurum içinden / kurum dışından / açıktan atama ve kadronun dolu / boş olması durumlarına uygun olarak verildi mi?</t>
  </si>
  <si>
    <t>Vekaletleri esnasında yıllık izin, mazeret izni, hastalık izni, vekalet görevine ilişkin olmayan geçici görev, hizmetiçi eğitim, kurs, seminer ve benzeri nedenlerle vekalet görevine ara verenlere ara verdiği süre boyunca vekalet ödemesi yapılamayacağından eksik gün ödemesini gerektiren durum var ise ilgili evrak eklendi mi?</t>
  </si>
  <si>
    <t xml:space="preserve">657 sayılı Devlet Memurları Kanunu'nun 86. maddesi uyarınca görevlendirildiğine dair rektörlük oluru eklendi mi? </t>
  </si>
  <si>
    <t xml:space="preserve">Kıdem Tazminatı Ödemelerine İlişkin 
Ön Mali Kontrol Listesi
</t>
  </si>
  <si>
    <t>EK-14</t>
  </si>
  <si>
    <t>Ödeme Emri Belgesi'ndeki bütçe tertibi doğru seçilmiş mi?</t>
  </si>
  <si>
    <t>Ödeme Emri Belgesi'ndeki kesinti kodları doğru seçilmiş mi?</t>
  </si>
  <si>
    <t>Harcama Talimatının hukuki dayanağı ve gerekçesi harcamanın mahiyetine uygun mu?</t>
  </si>
  <si>
    <t>Son aya ait maaş bordrosu eklendi mi?</t>
  </si>
  <si>
    <t>Kıdem tazminatı hesaplama cetveli eklendi mi?</t>
  </si>
  <si>
    <t>Kıdem tazminatına esas hizmet süresi doğru hesaplandı mı?</t>
  </si>
  <si>
    <t>Yevmiye, yol, yemek, yakacak, giyim, hizmet zammı, iş primi, ikramiye, tediye vs. tüm maaş kalemlerinin 1 günlük ücrete karşılık gelen tutarları doğru hesaplandı mı?</t>
  </si>
  <si>
    <t>Hesaplama cetvelindeki brüt tutar kadar kıdem tazminatı karşılığı (372.01 / 472.01) ayrıldı mı?</t>
  </si>
  <si>
    <t>İşten ayrılma yazısı, Sigortalı İşten Ayrılış Bildirgesi ve Personel İlişik Kesme Belgesi eklendi mi?</t>
  </si>
  <si>
    <t>Sigortalı Hizmet Dökümü eklendi mi?</t>
  </si>
  <si>
    <t>Emekliye ayrılanlarda, Sosyal Güvenlik Kurumundan alınacak emekliliği hak ettiğine ilişkin belge eklendi mi?</t>
  </si>
  <si>
    <t>Ölüm nedeniyle yapılacak tazminat ödemelerinde Mirasçılık Belgesi, Aile Nüfus Kayıt Örneği ve Dilekçe eklendi mi?</t>
  </si>
  <si>
    <t xml:space="preserve">Fazla Çalışma Ödemelerine İlişkin
Ön Mali Kontrol Listesi
</t>
  </si>
  <si>
    <t>EK-13</t>
  </si>
  <si>
    <t>KBS'de bulunan Ücret Bordrosu, İlave Çalışma İcmali ve Banka Listesi raporları eklendi mi?</t>
  </si>
  <si>
    <t>İzin/rapor/görevlendirme durumlarını gösteren liste eklendi mi?</t>
  </si>
  <si>
    <t>Fazla çalışma yapacak personellerin gösterildiği Birim Yönetim Kurulu kararı eklendi mi? *</t>
  </si>
  <si>
    <t>Akademik personellere ödeme yapılacaksa ders programı ile fazla çalışma saatlerinin çakışmadığını kanıtlayıcı belge olarak Ders Yükü Bildirim Formları eklendi mi? *</t>
  </si>
  <si>
    <t>Rektörlük çalışanları için 90 saat, diğer akademik birimlerde çalışanlar için 50 saat sınırına uyuldu mu?</t>
  </si>
  <si>
    <t>* Görevlendirme sonrası yapılacak ilk ödemeye eklenecektir.</t>
  </si>
  <si>
    <t>Giyecek Yardımı Ödemelerine İlişkin
 Ön Mali Kontrol Listesi</t>
  </si>
  <si>
    <t>KBS'de bulunan Banka Listesi raporu eklendi mi?</t>
  </si>
  <si>
    <t>KBS'de bulunan Bordro raporu eklendi mi?</t>
  </si>
  <si>
    <t>Ödemenin miktarını gösteren yetkili makamların kararı (Genelge) ve ekleri eklendi mi?</t>
  </si>
  <si>
    <t>İlgili mevzuatında belirtilen yetkili makamın onayı,(Harcama Yetkilisinden alınacak olur)</t>
  </si>
  <si>
    <t xml:space="preserve">Ölüm Yardımı Ödemelerine İlişkin
Ön Mali Kontrol Listesi
</t>
  </si>
  <si>
    <t>EK-11</t>
  </si>
  <si>
    <t>Harcama Talimatı,</t>
  </si>
  <si>
    <t>Ölüm Olayının Meydana Geldiği Yeri ve Tarihi Belirten Dilekçe,</t>
  </si>
  <si>
    <t>Veraset İlamı,</t>
  </si>
  <si>
    <t xml:space="preserve">Ölüm Belgesi, </t>
  </si>
  <si>
    <t>Ölüm Yardımı ödemesine ilişkin mevzuatı gereği istenilen diğer evraklar.</t>
  </si>
  <si>
    <t xml:space="preserve">Ek Karşılık Ödemelerine İlişkin
 Ön Mali Kontrol Listesi
</t>
  </si>
  <si>
    <t>EK-10</t>
  </si>
  <si>
    <t>Personel Daire Başkanlığı'nın üst yazıyla bildirdiği Ek Karşılık Ödemeleri ile ilgili BKMYBS'de tahakkuk kaydı yapılabilmesi için KBS Destek Uygulamalarından kayıt izni alındı mı?</t>
  </si>
  <si>
    <t>Mosip Faturalı Alacak Listesi / Ek Karşılık Tahakkuk/Tahsilat Listesi eklendi mi?</t>
  </si>
  <si>
    <t xml:space="preserve">Geriye Dönük Maaş Fark Ödemelerine İlişkin
Ön Mali Kontrol Listesi
</t>
  </si>
  <si>
    <t>EK-9</t>
  </si>
  <si>
    <t>5510 sayılı kanuna tabi personele yapılacak geriye dönük ödeme sigorta primine tabi bir maaş kalemi ise prim hesaplaması yapıldı mı?</t>
  </si>
  <si>
    <t>Geriye dönük yapılacak ödeme, gelir ve damga vergisine tabi bir maaş kalemi ise vergi hesaplaması yapıldı mı?</t>
  </si>
  <si>
    <t>3.3.1</t>
  </si>
  <si>
    <t>Gelir vergisi ve damga vergisi istisna raporu eklendi mi?</t>
  </si>
  <si>
    <t>Eksik ödenen maaş dönemlerine ait maaş bordroları ve son terfisi eklendi mi?</t>
  </si>
  <si>
    <t>Eksik ödenen maaş unsuruna ilişkin kanıtlayıcı evrak eklendi mi?</t>
  </si>
  <si>
    <t>Eş Yardımı ödemesi için Aile Yardımı Bildirimi ve eşinin çalışmadığına dair evrak (Sigortalı İşten Ayrılış Bildirgesi veya Sigortalı Hizmet Dökümü) eklendi mi?(Son üç ay)</t>
  </si>
  <si>
    <t>Çocuk Yardımı ödemesi için Aile Yardımı Bildirimi ve eşi çalışıyorsa eşine ait ilgili ayın maaş bordrosu eklendi mi?(Son üç ay)</t>
  </si>
  <si>
    <t>Dil Tazminatı ödemesi için Yabancı Dil Sınav Sonuç Belgesi eklendi mi?</t>
  </si>
  <si>
    <t>Akademik Teşvik Ödeneği ödemesi için teşvik puanını gösteren resmi belge eklendi mi?</t>
  </si>
  <si>
    <t>Toplu Sözleşme İkramiyesi ödemesi için Sendika Üyelik Formu eklendi mi?</t>
  </si>
  <si>
    <t>Geliştirme Ödeneği ödemesi için eksik ödendiği belirtilen dönemde fiilen görev yaptığına dair belge eklendi mi?</t>
  </si>
  <si>
    <t>İdari Görev Ödeneği ödemesi için idari göreve atandığına dair resmi yazı eklendi mi?</t>
  </si>
  <si>
    <t>İŞKUR Gençlik Programı Ödemelerine İlişkin Ön 
Mali Kontrol Listesi</t>
  </si>
  <si>
    <t>EK-8</t>
  </si>
  <si>
    <t>Çeşitli ödemeler bordrosu, Harcama Talimatı Onay Belgesi, Banka Listesi, sigorta tahakkuk fişi ve kişi listesi eklendi mi?</t>
  </si>
  <si>
    <t>Sigortalı işe başlama bildirgeleri ve İŞKUR Gençlik Programı Yüklenici Sözleşmesi yılın ilk ödemesine eklendi mi?</t>
  </si>
  <si>
    <t>İcra kesinti listesi ve kesintiye ilişkin diğer evraklar eklendi mi? (Kesinti varsa)</t>
  </si>
  <si>
    <t>Programdan haftalık yararlanma süresi en fazla yirmi iki buçuk saat ve üç gün olarak uygulandı mı?</t>
  </si>
  <si>
    <t>Toplam ödenecek ücretin %5,5 sosyal güvenlik prim kesintisi uygulandı mı?</t>
  </si>
  <si>
    <t>Yeni işe başlayan öğrenci var mı?</t>
  </si>
  <si>
    <t>Sigortalı işe giriş bildirgesi ve Katılımcı Taahhütnamesi eklendi mi?</t>
  </si>
  <si>
    <t>İşten ayrılan öğrenci var mı?</t>
  </si>
  <si>
    <t>Sigortalı işten ayrılış bildirgesi eklendi mi?</t>
  </si>
  <si>
    <t xml:space="preserve">Kısmi Zamanlı Öğrenci Ödemelerine İlişkin 
Ön Mali Kontrol Listesi
</t>
  </si>
  <si>
    <t>EK-7</t>
  </si>
  <si>
    <t xml:space="preserve">Sağlık Provizyon Aktivasyon Sistemi (SPAS) Müstehaklık Belgesi alındı mı ve sigorta primi hesaplaması bu belge dikkate alınarak mı yapıldı? </t>
  </si>
  <si>
    <t>Bordro, Personel Bildirimi, Harcama Talimatı Onay Belgesi, Puantaj ve Banka Listesi eklendi mi?</t>
  </si>
  <si>
    <t>Sigortalı işe giriş bildirgesi ve Röktürlük Oluru eklendi mi?</t>
  </si>
  <si>
    <t>Rektörlük Oluru, İş Başvurusu Değerlendirme Komisyon Tutanağı, Üniversite Yönetim Kurulu Kararı yılın ilk ödemesine eklendi mi?</t>
  </si>
  <si>
    <t>ÖN MALİ KONTROL LİSTESİ-1'!A1</t>
  </si>
  <si>
    <t xml:space="preserve">İntörn Öğrenci Maaş Ödemelerine İlişkin 
Ön Mali Kontrol Listesi
</t>
  </si>
  <si>
    <t>EK-6</t>
  </si>
  <si>
    <t>Açıklama</t>
  </si>
  <si>
    <t>Bordro, Personel Bildirimi, Harcama Talimatı Onay Belgesi, Banka Listesi ve sigorta tahakkuk ve kişi listesi fişleri eklendi mi?</t>
  </si>
  <si>
    <t>Yeni işe başlayan intörn öğrencisi var mı?</t>
  </si>
  <si>
    <t>Sigortalı işe giriş bildirgesi eklendi mi?</t>
  </si>
  <si>
    <t>İşten ayrılan intörn öğrencisi var mı?</t>
  </si>
  <si>
    <t xml:space="preserve">Memur Maaş Ödemeleri 
Ön Mali Kontrol Listesi
</t>
  </si>
  <si>
    <t>Ek-1</t>
  </si>
  <si>
    <t>KBS'de bulunan Aylık Bordro, Bordro İcmal, Personel Bildirimi, Banka Listesi raporları eklendi mi?</t>
  </si>
  <si>
    <t>KBS'den alınan Akademik teşvik ve Yabancı dil tazminat listeleri eklendi mi?</t>
  </si>
  <si>
    <t>KBS'den alınan Sendika aidatı kesinti listesi, kira, icra, nafaka, kefalet, bes kesinti listeleri eklendi mi?</t>
  </si>
  <si>
    <t>Kesenek bilgi sistemi sigorta bildirimleri eklendi mi?</t>
  </si>
  <si>
    <t>İşe yeni başlayan personel var mı?</t>
  </si>
  <si>
    <t>İşe başlama yazısı ve Sigortalı İşe Giriş Bildirgesi eklendi mi?</t>
  </si>
  <si>
    <t>Atama Kararnamesi eklendi mi?</t>
  </si>
  <si>
    <t>Naklen atama ise Personel Nakil Bildirimi eklendi mi?</t>
  </si>
  <si>
    <t>KBS'den bireysel emeklilik kesintisi yapıldı mi? 
Ayrıca emeklilik şirketine bağlı kurumsal internet şubesi üzerinden Otomatik Katılım Hesabı açıldı mı?</t>
  </si>
  <si>
    <t>Sendika Üyelik Formu eklendi mi? (Üyelik varsa) *</t>
  </si>
  <si>
    <t>Açıktan atama ise kıst gün sayısı girildi mi?</t>
  </si>
  <si>
    <t>Dil Tazminatı ödemesi yapılacaksa Sınav Sonuç Belgesi eklendi mi ?</t>
  </si>
  <si>
    <t>Ücretsiz izin dönüşü göreve başlayan personel var mı?</t>
  </si>
  <si>
    <t>Kıst gün sayısı girildi mi?</t>
  </si>
  <si>
    <t>İşten ayrılan (istifa, naklen vb.) personel var mı?</t>
  </si>
  <si>
    <t>İşten ayrılma yazısı ve Sigortalı İşten Ayrılış Bildirgesi eklendi mi?</t>
  </si>
  <si>
    <t>Personel İlişik Kesme Belgesi ve Personel Nakil Bildirimi Formu (naklen gidenler için) eklendi mi?</t>
  </si>
  <si>
    <t>Aylıksız izne ayrılan / ayrılacak personel var mı?</t>
  </si>
  <si>
    <t>Askerlik nedeniyle aylıksız izne ayrılan ve bakmakla yükümlüsü olan personel için GSS hesaplandı mı?</t>
  </si>
  <si>
    <t>5.1'de belirtilen durum dışındaki tüm aylıksız izne ayrılma durumları için GSS hesaplandı mı?</t>
  </si>
  <si>
    <t>Akademik personellerin geliştirme ödeneği kontrol edildi mi?</t>
  </si>
  <si>
    <t>Açıktan atama ve ücretsiz izin dönüşü işe başlayanlarda geliştirme ödeneği doğru hesaplandı mı?</t>
  </si>
  <si>
    <t>Yurtiçi veya yurtdışı geçici görevlendirme nedeniyle ayrılan veya hastalık, refakat ve mezaret izni kullanan varsa kanunda öngörülen süreler göz önüne bulundurularak kontrol yapıldı mı?</t>
  </si>
  <si>
    <t>2547 sayılı Kanun'un 33. ve 38. maddelerine görevlendirme varsa kesinti yapıldı mı?</t>
  </si>
  <si>
    <t>Özel kanunlardaki hükümlere dayandırılan Üniversite dışında görevlendirme varsa kesinti yapıldı mı?</t>
  </si>
  <si>
    <t>Terfi varsa, terfi girişi yapıldı mı?</t>
  </si>
  <si>
    <t>Terfi Onay Listesi eklendi mi?</t>
  </si>
  <si>
    <t>KBS'den terfi girildiğinde cetvellerden güncellemeler yapıldı mı? Tazminatlar kontrol edildi mi?</t>
  </si>
  <si>
    <t>Lojman kesintisi değişikliği yapılacaksa kesintiye ilişkin yazı eklendi mi?</t>
  </si>
  <si>
    <t>İcra kesintisi yapılan personel var mı?</t>
  </si>
  <si>
    <t>İlk kez icra kesintisi yapılacaksa icra dairesinin yazısı eklendi mi?</t>
  </si>
  <si>
    <t>Kurum içi naklen yapılan atamalarda icra dosyasının yeni görev yerine aktarımı yapıldı mı?</t>
  </si>
  <si>
    <t>Yabancı dil tazminatına hak kazanan ve/veya değişiklik olan personelin Sınav Sonuç Belgesi (YDS) eklendi mi? Geçerliklik süreleri kontrol edildi mi?</t>
  </si>
  <si>
    <t>Rapor kesintisi varsa Sağlık Raporları ve Hastalık İzin Formu eklendi mi?
"a) Sağlık kurulu raporu üzerine verilen hastalık izinleri,
b) Kanser, verem ve akıl hastalıkları gibi uzun süreli bir tedaviye ihtiyaç gösteren hastalığa yakalananların kullandığı hastalık izinleri,
c) Hastalıkları sebebiyle resmi yataklı tedavi kurumlarında yatarak tedavi gördükleri tedavi süreleri,
hariç olmak üzere bir takvim yılı içinde kullanılan hastalık izin süreleri toplamının 7 günü aşması halinde, aşan sürelere isabet eden zam ve tazminatlar % 25 eksik ödenir.”</t>
  </si>
  <si>
    <t xml:space="preserve">Tek hekimden alınan yıllık toplam 7 günü aşan günler için personelden zam ve tazminat kalemleri %25 kesinti yapıldı mı? </t>
  </si>
  <si>
    <t>Personel öğrenim durumları KBS'de güncel mi?</t>
  </si>
  <si>
    <t>Sendika Üyelik ve/veya Üyelikten Çekilme Formu eklendi mi? (Değişiklik varsa)</t>
  </si>
  <si>
    <t>Vergi indirimine konu sigorta poliçeleri eklendi mi? (Sigorta indirimi Varsa)</t>
  </si>
  <si>
    <t xml:space="preserve"> E-devlet üzerinden gönderilen ve mutemet tarafından onaylanan Aile Yardımı Bildirimi eklendi mi? (Her yıl ocak ayı maaşında,yeni başlama, aile durum değişikliği, ücretsiz izin dönüşü vb.)</t>
  </si>
  <si>
    <t>İlave matrah girildi ise matraha ilişkin evrak eklendi mi?</t>
  </si>
  <si>
    <t>Her yılın Şubat ayında ilk ödemesi yapılan ve Teşvik Başvuru ve İnceleme Komisyonu tarafından onaylanmış Akademik Teşvik Ödeneği Listesi eklendi mi?</t>
  </si>
  <si>
    <t>Dil Tazminatı ödemesi yapılan personele ait Sınav Sonuç Belgeleri malî yılın ilk ödemesine eklendi mi?</t>
  </si>
  <si>
    <t>Personelin kıdem aylığına esas hizmet sürelerini gösteren Personel Daire Başkanlığınca onaylı liste malî yılın ilk ödemesine eklendi mi?</t>
  </si>
  <si>
    <t>21.2</t>
  </si>
  <si>
    <t xml:space="preserve">Sözleşmeli Personel Maaş Ödemeleri
Ön Mali Kontrol Listesi
</t>
  </si>
  <si>
    <t>EK-2</t>
  </si>
  <si>
    <t>KBS'de bulunan Aylık Bordro, Personel Bildirimi, Banka Listesi raporları eklendi mi?</t>
  </si>
  <si>
    <t>Hizmet Sözleşmesi ilk ödemeye eklendi mi?</t>
  </si>
  <si>
    <t>e-Devlet üzerinden gönderilen ve mutemet tarafından onaylanan Aile Yardımı Bildirimi eklendi mi?</t>
  </si>
  <si>
    <t>KBS'den Bireysel Emeklilik kesintisi yapıldı mı?
Ayrıca emeklilik şirketine bağlı kurumsal internet şubesi üzerinden Otomatik Katılım Hesabı açıldı mı?</t>
  </si>
  <si>
    <t>Sendika Üyelik Formu eklendi mi? (Üyelik varsa)</t>
  </si>
  <si>
    <t>Personelin Sözleşme Ücreti, Ek Ödeme ve İlave Ödeme (375 KHK ek m.40) maaş kalemleri kontrol edildi mi?</t>
  </si>
  <si>
    <t>İşten ayrılan personel var mı?</t>
  </si>
  <si>
    <t>Öğrenim durumu değişen personelin KBS ekran girişleri güncellendi mi?</t>
  </si>
  <si>
    <t>Hizmet yılı değişen personelin Ek Ödeme artış oranı kontrol edildi mi?</t>
  </si>
  <si>
    <t>İş Göremezlik Ödeneği kesintisi varsa sağlık raporları ve Hastalık İzin Formu eklendi mi?</t>
  </si>
  <si>
    <t>İş Göremezlik Ödeneği kesintisi varsa e-devlet'ten alınacak ''Geçici İş Göremezlik ve Emzirme Ödeneği'' belgesi eklendi mi?</t>
  </si>
  <si>
    <t>Vergi indirimine konu sigorta poliçeleri eklendi mi? (Sigorta İndirimi Varsa)</t>
  </si>
  <si>
    <t>Sigorta poliçelerinin birikim primi içerip içermediği kontrol edildi mi?</t>
  </si>
  <si>
    <t>Tüm sözleşmeli personele ait Hizmet Sözleşmeleri mali yılın ilk ödemesine eklendi mi?</t>
  </si>
  <si>
    <t>Dil Tazminatı ödemesi yapılan personele ait Sınav Sonuç Belgeleri mali yılın ilk ödemesine eklendi mi?</t>
  </si>
  <si>
    <t>E-devlet üzerinden gönderilen ve mutemet tarafından onaylanan Aile Yardımı Bildirimi eklendi mi? (Her yıl ocak ayı maaşında, yeni başlama, aile durum değişikliği, ücretsiz izin dönüşü vb.)</t>
  </si>
  <si>
    <t xml:space="preserve">Sürekli İşçi Maaş Ödemelerine İlişkin
Ön Mali Kontrol Listesi
</t>
  </si>
  <si>
    <t>EK-3</t>
  </si>
  <si>
    <t>Bordro, Personel Bildirimi, Harcama Talimatı Onay Belgesi, Puantaj, Banka Listesi eklendi mi?</t>
  </si>
  <si>
    <t>BES, Sendika, İcra, Kişi Borcu kesinti listeleri ve kesintiye ilişkin diğer evraklar eklendi mi? (Kesinti varsa)</t>
  </si>
  <si>
    <t>Yeni işe başlayan personel var mı?</t>
  </si>
  <si>
    <t>Sigortalı İşe Giriş Bildirgesi ve Atama Kararnamesi eklendi mi?</t>
  </si>
  <si>
    <t>Bireysel Emeklilik kesintisi yapıldı mi?
Ayrıca emeklilik şirketine bağlı kurumsal internet şubesi üzerinden Otomatik Katılım Hesabı açıldı mı?</t>
  </si>
  <si>
    <t>Ücretsiz izne ayrılacak personel var mı?</t>
  </si>
  <si>
    <t>Ücretsiz izne ayrılma yazısı eklendi mi?</t>
  </si>
  <si>
    <t>Aile ve çocuk yardımı ödemesini etkileyen değişiklik olması durumunda güncel Aile Yardımı Bildirimi alındı mı ve maaş girişleri güncellendi mi?</t>
  </si>
  <si>
    <t>Manuel bordro girişi yapıldı ise Çeşitli Ödemeler Bordrosu ve ödemeye ilişkin diğer belgeler eklendi mi?</t>
  </si>
  <si>
    <t xml:space="preserve">Doğum, ölüm ve bayram yardımı gibi düzenli olmayan ödemelere ilişkin evraklar eklendi mi? </t>
  </si>
  <si>
    <t>Yılın belirli dönemlerinde ödenen Ek Sosyal Yardım, İkramiye gibi ödemelerin dönemsel kontrolü yapıldı mı?</t>
  </si>
  <si>
    <t>Tediye ödemesine ilişkin Cumhurbaşkanı Kararı eklendi mi?</t>
  </si>
  <si>
    <t>Güvenlik personelinin fazla çalışmalarına ilişkin belgeler eklendi mi?</t>
  </si>
  <si>
    <t>Sigorta ve vergi tahakkuk fişleri eklendi mi?</t>
  </si>
  <si>
    <t xml:space="preserve">Kadrolu ve Sözleşmeli Personel Fark Maaş Ödemelerine İlişkin
Ön Mali Kontrol Listesi
</t>
  </si>
  <si>
    <t>EK-4</t>
  </si>
  <si>
    <t>KBS'de bulunan Aylık Bordro, Personel bildirimi, Bordro İcmal ve Banka Listesi raporları eklendi mi?</t>
  </si>
  <si>
    <t>KBS'de bulunan Bes ve Sendika Kesinti Listesi raporları eklendi mi?</t>
  </si>
  <si>
    <t>Kadrolu Personel için KBS'de bulunan Fark Maaş Bilgi Girişi Kontrol Listesi eklendi mi?</t>
  </si>
  <si>
    <t>Ocak ayındaki fark maaş ödemesi için Aralık ve Ocak aylarındaki Personel Bildirimi Dökümleri, Temmuz ayındaki fark maaş ödemesi için Haziran ve Temmuz aylarındaki Personel Bildirimi Dökümleri kontrol edildi mi?</t>
  </si>
  <si>
    <t>Ocak ve/veya Temmuz maaşları terfi yapılarak ödenen personelin 14 günlük fark maaş ödemesi (bir önceki aya ait fark ödemesi olduğundan) terfi öncesi durumuna göre yapıldı mı?</t>
  </si>
  <si>
    <t>İstifa, müstafi gibi çeşitli nedenlerle (nakil hariç) görevinden ayrılan personele yapılacak fark maaş ödemesi, kıst olarak verildi mi?</t>
  </si>
  <si>
    <t>Açıktan atama, ücretsiz izin dönüşü gibi nedenlerle kıst maaş ödemesi yapılan ve fark maaş listesinde yer almaması gereken kişilerin kontrolü yapıldı mı?</t>
  </si>
  <si>
    <t>Fark maaş ödemesi yapılması gerektiği halde çeşitli nedenlerle KBS-Fark Maaş Bilgi Girişi Formunda kaydı bulunmayan personel için  KBS-Fark Maaş Tablosuna Aktarma işlemi yapıldı mı?</t>
  </si>
  <si>
    <t>Ocak ayındaki fark maaş ödemesi için Ocak maaşını aldığı, Temmuz ayındaki fark maaş ödemesi için Temmuz maaşını aldığı kurum tarafından fark ödemesinin yapılıp yapılmadığı kontrol edildi mi?</t>
  </si>
  <si>
    <t>5510 kesenek bildirimi eklendi mi?</t>
  </si>
  <si>
    <t>Yabancı Uyruklu Personel Maaş Ödemelerine İlişkin
Ön Mali Kontrol Listesi</t>
  </si>
  <si>
    <t>EK-5</t>
  </si>
  <si>
    <t>Bordro, Personel Bildirimi ve Banka Listesi eklendi mi?</t>
  </si>
  <si>
    <t>Sendika, İcra, Lojman kesinti listeleri eklendi mi? (Kesinti varsa)</t>
  </si>
  <si>
    <t>Yükseköğretim Kurulu Başkanlığının 'Çalışma Ön İzni' uygunluk yazısı eklendi mi?</t>
  </si>
  <si>
    <t>Çalışma ve Sosyal Güvenlik Bakanlığından alınan Çalışma İzni ve Süresini gösteren belge eklendi mi?</t>
  </si>
  <si>
    <t>İşe başlama yazısı, sigortalı işe giriş bildirgesi ve TİP sözleşmesi eklendi mi?</t>
  </si>
  <si>
    <t>Sendika üyelik formu eklendi mi? (Üyelik varsa)</t>
  </si>
  <si>
    <t>Beyan eden personel tarafından imzalanmış Aile Yardımı Bildirimi eklendi mi?(Değişiklik varsa)</t>
  </si>
  <si>
    <t>İşten ayrılma yazısı ve sigortalı işten ayrılış bildirgesi eklendi mi?</t>
  </si>
  <si>
    <t>Unvan değişikliği yapılmış ise Yükseköğretim Kurulu Başkanlığının uygunluk yazısı eklendi mi?</t>
  </si>
  <si>
    <t>Brüt sözleşme ücretlerinin memur aylık katsayısındaki artış oranının üzerinde yapılmış ise Yükseköğretim Kurulu Başkanlığının uygunluk yazısı eklendi mi?</t>
  </si>
  <si>
    <t>Sendika üyelik ve/veya üyelikten çekilme formu eklendi mi? (Değişiklik varsa)</t>
  </si>
  <si>
    <t>Aile yardımı talep ediliyorsa eşinin çalışmadığına dair resmi kurumlardan alınmış evrak eklendi mi?</t>
  </si>
  <si>
    <t>BAP Yurt İçi Geçici Görev Yolluğu Ödemelerine İlişkin
Ön Mali Kontrol Listesi</t>
  </si>
  <si>
    <t>EK-69</t>
  </si>
  <si>
    <t>Görevlendirme yazısı var mı? (Akademik görevlendirmelerde Rektör imzalı/ İdari personelde birim amiri imzalı/Kurum dışı personel için yürütücü imzalı.)</t>
  </si>
  <si>
    <t xml:space="preserve">Yönetim Kurulu Kararı var mı? </t>
  </si>
  <si>
    <t>Yönetim Kurulu Kararında, yolluk ve gündeliğin proje bütçesinden ödeyeceği konusunda gerekli açıklamalar var mı?</t>
  </si>
  <si>
    <t>Yurtiçi Geçici Görev Yolluk Bildirim Formu var mı?</t>
  </si>
  <si>
    <t>Yolluk bildirim formunda yer alan gündelik tutarı doğru mu?</t>
  </si>
  <si>
    <t>Yolluk Bildirim Formunda yer alan gün sayısı ile Görevlendirme Formunda yer alan gün sayısı uyumlu muı?</t>
  </si>
  <si>
    <t>Yatacak yer temini için ödenecek konaklama tutarı, ilgili proje türüne göre (BAP/TÜBİTAK/TÜSEB/AB) belirlenmiş tutarlar ile uyumlu mu?</t>
  </si>
  <si>
    <t xml:space="preserve">Konaklama, e-Arşiv Fatura olarak kesilmişse yürütücü tarafından onaylanmış mı? </t>
  </si>
  <si>
    <t>Proje sözleşmesi eklendi mi? (Türkçeye çevrilmeli ve yürütücü onaylı olmalı.)</t>
  </si>
  <si>
    <t>Proje bütçesinde yeterli ödenek var mı?</t>
  </si>
  <si>
    <t>Görevlendirme proje sözlemesi hükümlerine uygun mu?</t>
  </si>
  <si>
    <t xml:space="preserve">BAP Yurt Dışı Geçici Görev Yolluğu Ödemelerine İlişkin
Ön Mali Kontrol Listesi
</t>
  </si>
  <si>
    <t>EK-70</t>
  </si>
  <si>
    <t>Yolluk Bildirim Formu var mı?</t>
  </si>
  <si>
    <t>Kurs veya toplantıya katılım yapılmışsa, iştirak edildiğine ilişkin belge var mı? (Türkçe tercümesi yapılmış ve yürütücü tarafından onaylanmış.)</t>
  </si>
  <si>
    <t>Yabancı dille düzenlenen fatura/alındı/belge vb.  Türkçe tercümesi yapılarak yürütücü tarafından onaylanmış mı?</t>
  </si>
  <si>
    <t xml:space="preserve">Resmî Kurumlara Ödenen Transfer Ödemeleri
Ön Mali Kontrol Listesi
</t>
  </si>
  <si>
    <t>EK-71</t>
  </si>
  <si>
    <t>Harcama talimatı,</t>
  </si>
  <si>
    <t>İlgili Kuruluştan gelen borç bildirim yazısı ya da tahakkuk listesi,</t>
  </si>
  <si>
    <t>İlgili mevzuatı gereği ödeme emri belgesine eklenecek diğer belgeler.</t>
  </si>
  <si>
    <t xml:space="preserve">Geçici Teminat İadesine İlişkin 
Ön Mali Kontrol Listesi
</t>
  </si>
  <si>
    <t>EK-72</t>
  </si>
  <si>
    <t>Alındı</t>
  </si>
  <si>
    <t>Geçici teminatın geri ödenmesinde sakınca olmadığına dair ilgili birimin yazısı ve firmanın dilekçesi</t>
  </si>
  <si>
    <t xml:space="preserve">Kesin Teminat İadesine İlişkin 
Ön Mali Kontrol Listesi
</t>
  </si>
  <si>
    <t>EK-73</t>
  </si>
  <si>
    <t>Vergi borcu yoktur yazısı</t>
  </si>
  <si>
    <t>SGK dan taahüt dosyası ile ilgili alınan işin ilişiksizlik belgesi eklendi mi?</t>
  </si>
  <si>
    <t>Yapım işlerinde geçici veya kesin kabul tutanağı</t>
  </si>
  <si>
    <t>Firmanın işle ilgili idareye borcu olmadığına dair birimin yazısı</t>
  </si>
  <si>
    <t xml:space="preserve">Yurtdışı sürekli görev yolluğu 
Ön Mali Kontrol Listesi
</t>
  </si>
  <si>
    <t>EK-74</t>
  </si>
  <si>
    <t>Sözleşmesi mevcut mu?(Sözleşmeli Personel ise)</t>
  </si>
  <si>
    <t>Sözleşmesinde harcırah ile ilgili hükümler mevcut mu ?</t>
  </si>
  <si>
    <t>Atama onayı/kararı yazısı mevcut mu?</t>
  </si>
  <si>
    <t>Yurtdışı sürekli görev yolluğu bildirimi  mevcut mu?(Örnek 28 Numaralı form)</t>
  </si>
  <si>
    <t>Uçak bileti  faturası mevcut mu?</t>
  </si>
  <si>
    <t>Yolluk talebi ile ilgili dilekçe  mevcut mu?</t>
  </si>
  <si>
    <t xml:space="preserve">Fiili Hizmet Süresi Zammı Bildirimi SGK Prim Ödemesine İlişkin
Ön Mali Kontrol Listesi
</t>
  </si>
  <si>
    <t>EK-75</t>
  </si>
  <si>
    <t>Usulüne uygun harcama yetkilisi onayı (Harcama Talimatı) alınmış mı?</t>
  </si>
  <si>
    <t>Harcama Talimatında gerekli bilgiler (dayanak, miktar, açıklama vb.) tam ve doğru olarak yer alıyor mu?</t>
  </si>
  <si>
    <t>Bütçe tertibi ile yapılacak harcamanın niteliği uyumlu mu?</t>
  </si>
  <si>
    <t>Bütçede yeterli ödenek bulunuyor mu?</t>
  </si>
  <si>
    <t>Ödeme Emri Belgesi mevzuatta yer alan ödeme süreleri içerisinde düzenlenmiş mi?</t>
  </si>
  <si>
    <t>Tahakkuk Fişi ile Ödeme Emri Belgesinde yer alan tutarlar uyumlu mu?</t>
  </si>
  <si>
    <t xml:space="preserve">Ödeme Emri Belgesinde hesap kodları ve bütçe tertibi doğru kullanılmış mı? </t>
  </si>
  <si>
    <t>Ödemeye ilişkin ilgili mevzuatında sayılan bütün belgeler asıl veya aslına uygun olarak onaylanmış suretler mi?</t>
  </si>
  <si>
    <t xml:space="preserve">3308 Sayılı Mesleki Eğitim Kanununa Göre Aday, Çırak ve Çıraklar ile İşletmelerde Mesleki
Eğitim Gören, Staj veya Tamamlayıcı Eğitime Devam Eden Öğrencilere Ödenecek Ücretlere Yönelik
Devlet Katkısına İlişkin
Ön Mali Kontrol Listesi
</t>
  </si>
  <si>
    <t>EK-76</t>
  </si>
  <si>
    <t>YÖKSİS'e (Yükseköğretim Bilgi Sistemi)  veri girişleri yapıldı mı ?</t>
  </si>
  <si>
    <t>Strateji Geliştirme Daire Başkanlığına üst yazı ile veri girişleri bildirildi mi ? (Devlet Katkısı Talep Tablosu)</t>
  </si>
  <si>
    <t>Ödeme Emri Belgesine, staj sözleşmesi eklendi mi ?</t>
  </si>
  <si>
    <t>Ödeme Emri Belgesine, devamsızlık bilgi formu eklendi mi ?</t>
  </si>
  <si>
    <t>Ödeme Emri Belgesine, işletmenin öğrenciye ödeme yaptığına ilişkin dekontu eklendi mi ?</t>
  </si>
  <si>
    <t>Ödeme Emri Belgesine, ön mali konrtol listesi eklendi mi ?</t>
  </si>
  <si>
    <t>EK-77</t>
  </si>
  <si>
    <t>Fiili Hizmet Zammı detay bilgileri icmali eklendi mi?</t>
  </si>
  <si>
    <t>SGK Bildirgesi ile Ödeme Emri Belgesinde yer alan tutarlar uyumlu mu?</t>
  </si>
  <si>
    <t xml:space="preserve">Geliştirme Güçlüğü Ödeneği, İdari Görev Ödeneği ve Geriye Dönük Aile ve Çocuk Yardımı vb. Diğer Ödemelere İlişkin
Ön Mali Kontrol Listesi
</t>
  </si>
  <si>
    <t>EK-78</t>
  </si>
  <si>
    <t>Harcama Talimatı / Harcama Oluru eklendi mi?</t>
  </si>
  <si>
    <t>İcmal eklendi mi?</t>
  </si>
  <si>
    <t>Banka Listesi eklendi mi?</t>
  </si>
  <si>
    <t>Görevlendirme Yazısı (varsa) eklendi mi?</t>
  </si>
  <si>
    <t>Kişi Talep Dilekçesi (varsa) eklendi mi?</t>
  </si>
  <si>
    <t>Vergi Matrah Bilgisi eklendi mi?</t>
  </si>
  <si>
    <t>Aile Durum Bildirimi (varsa) eklendi mi?</t>
  </si>
  <si>
    <t>Döviz hesabının bulunduğu bankanın güncel kur bilgilerini gösterir belge eklenmiş mi?</t>
  </si>
  <si>
    <t>Rektör Onaylı Görevlendirmesi (kadrolu ise) mevcut mu?</t>
  </si>
  <si>
    <t>Taşınır giriş fişi üzerinde harcama birimi adı Araştırma Projeleri Koordinatörlüğü olarak girilmiş 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</si>
</sst>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ont>
    <font>
      <sz val="11"/>
      <color theme="10"/>
      <name val="Calibri"/>
    </font>
    <font>
      <sz val="12"/>
      <name val="Times New Roman"/>
    </font>
    <font>
      <sz val="12"/>
      <color theme="1"/>
      <name val="Times New Roman"/>
    </font>
    <font>
      <b/>
      <sz val="12"/>
      <color theme="1"/>
      <name val="Times New Roman"/>
    </font>
    <font>
      <sz val="12"/>
      <color rgb="FF000000"/>
      <name val="Times New Roman"/>
    </font>
    <font>
      <sz val="12"/>
      <color theme="10"/>
      <name val="Times New Roman"/>
    </font>
    <font>
      <i/>
      <sz val="12"/>
      <color theme="1"/>
      <name val="Times New Roman"/>
    </font>
    <font>
      <b/>
      <sz val="12"/>
      <color theme="1"/>
      <name val="Times New Roman"/>
    </font>
    <font>
      <b/>
      <sz val="14"/>
      <color theme="1"/>
      <name val="Times New Roman"/>
    </font>
    <font>
      <b/>
      <sz val="14"/>
      <color theme="1"/>
      <name val="Times New Roman"/>
    </font>
    <font>
      <sz val="9"/>
      <color theme="1"/>
      <name val="Times New Roman"/>
    </font>
    <font>
      <sz val="14"/>
      <color theme="1"/>
      <name val="Times New Roman"/>
    </font>
    <font>
      <sz val="14"/>
      <color rgb="FF000000"/>
      <name val="Times New Roman"/>
    </font>
    <font>
      <sz val="12"/>
      <color rgb="FF151414"/>
      <name val="Arial"/>
    </font>
    <font>
      <sz val="11"/>
      <color theme="1"/>
      <name val="Calibri"/>
    </font>
    <font>
      <sz val="12"/>
      <color theme="1"/>
      <name val="Calibri"/>
    </font>
    <font>
      <b/>
      <sz val="16"/>
      <color theme="1"/>
      <name val="Times New Roman"/>
    </font>
    <font>
      <b/>
      <sz val="12"/>
      <name val="Times New Roman"/>
    </font>
    <font>
      <sz val="24"/>
      <color theme="10"/>
      <name val="Calibri"/>
    </font>
    <font>
      <sz val="20"/>
      <color theme="1"/>
      <name val="Calibri"/>
    </font>
    <font>
      <sz val="26"/>
      <color theme="1"/>
      <name val="Calibri"/>
    </font>
    <font>
      <sz val="22"/>
      <color theme="1"/>
      <name val="Calibri"/>
    </font>
    <font>
      <b/>
      <sz val="18"/>
      <color theme="1"/>
      <name val="Calibri"/>
    </font>
    <font>
      <b/>
      <sz val="14"/>
      <color theme="1"/>
      <name val="Calibri"/>
    </font>
    <font>
      <b/>
      <sz val="16"/>
      <color theme="1"/>
      <name val="Calibri"/>
    </font>
    <font>
      <sz val="12"/>
      <color rgb="FFFF0000"/>
      <name val="Times New Roman"/>
    </font>
    <font>
      <b/>
      <sz val="12"/>
      <color rgb="FFFF0000"/>
      <name val="Times New Roman"/>
    </font>
    <font>
      <sz val="11"/>
      <color theme="1"/>
      <name val="Times New Roman"/>
    </font>
    <font>
      <sz val="12"/>
      <color rgb="FF000000"/>
      <name val="Times New Roman"/>
    </font>
    <font>
      <sz val="12"/>
      <color theme="1"/>
      <name val="Times New Roman"/>
    </font>
    <font>
      <b/>
      <sz val="14"/>
      <color theme="1"/>
      <name val="Times New Roman"/>
    </font>
    <font>
      <sz val="12"/>
      <color theme="1"/>
      <name val="Times New Roman"/>
    </font>
    <font>
      <sz val="12"/>
      <color rgb="FF000000"/>
      <name val="Times New Roman"/>
    </font>
    <font>
      <sz val="12"/>
      <color theme="1"/>
      <name val="Times New Roman"/>
      <family val="1"/>
      <charset val="162"/>
    </font>
  </fonts>
  <fills count="5">
    <fill>
      <patternFill patternType="none"/>
    </fill>
    <fill>
      <patternFill patternType="gray125"/>
    </fill>
    <fill>
      <patternFill patternType="solid">
        <fgColor theme="0"/>
      </patternFill>
    </fill>
    <fill>
      <patternFill patternType="solid">
        <fgColor theme="0" tint="-4.9989318521683403E-2"/>
        <bgColor indexed="65"/>
      </patternFill>
    </fill>
    <fill>
      <patternFill patternType="solid">
        <fgColor rgb="FFFFFF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22">
    <xf numFmtId="0" fontId="0" fillId="0" borderId="0" xfId="0"/>
    <xf numFmtId="0" fontId="1" fillId="0" borderId="0" xfId="1" applyFill="1" applyBorder="1" applyAlignment="1">
      <alignment vertical="center"/>
    </xf>
    <xf numFmtId="0" fontId="5" fillId="0" borderId="0" xfId="0" applyFont="1" applyAlignment="1">
      <alignment vertical="center"/>
    </xf>
    <xf numFmtId="0" fontId="3" fillId="0" borderId="0" xfId="0" applyFont="1" applyAlignment="1">
      <alignment vertical="center"/>
    </xf>
    <xf numFmtId="0" fontId="6" fillId="0" borderId="0" xfId="1"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49" fontId="3" fillId="0" borderId="0" xfId="0" applyNumberFormat="1" applyFont="1" applyAlignment="1">
      <alignmen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 fillId="0" borderId="0" xfId="1"/>
    <xf numFmtId="1" fontId="3"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49" fontId="4"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xf>
    <xf numFmtId="49" fontId="2" fillId="2" borderId="1" xfId="0" applyNumberFormat="1" applyFont="1" applyFill="1" applyBorder="1" applyAlignment="1">
      <alignment horizontal="center"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4" fillId="2" borderId="1" xfId="0" applyFont="1" applyFill="1" applyBorder="1" applyAlignment="1">
      <alignment horizontal="center" vertical="center"/>
    </xf>
    <xf numFmtId="0" fontId="11" fillId="2" borderId="1" xfId="0" applyFont="1" applyFill="1" applyBorder="1" applyAlignment="1">
      <alignment horizontal="center" vertical="center"/>
    </xf>
    <xf numFmtId="49" fontId="0" fillId="3" borderId="0" xfId="0" applyNumberFormat="1" applyFill="1"/>
    <xf numFmtId="1" fontId="3" fillId="2" borderId="1" xfId="0" applyNumberFormat="1" applyFont="1" applyFill="1" applyBorder="1" applyAlignment="1">
      <alignment horizontal="center" vertical="center" wrapText="1"/>
    </xf>
    <xf numFmtId="0" fontId="1" fillId="0" borderId="0" xfId="1" applyAlignment="1">
      <alignment vertical="center"/>
    </xf>
    <xf numFmtId="49" fontId="3" fillId="2" borderId="1" xfId="0" applyNumberFormat="1" applyFont="1" applyFill="1" applyBorder="1" applyAlignment="1">
      <alignment horizontal="left" vertical="center"/>
    </xf>
    <xf numFmtId="0" fontId="12" fillId="0" borderId="0" xfId="0" applyFont="1" applyAlignment="1">
      <alignment vertical="center"/>
    </xf>
    <xf numFmtId="49" fontId="3" fillId="2" borderId="0" xfId="0" applyNumberFormat="1" applyFont="1" applyFill="1" applyAlignment="1">
      <alignment vertical="center"/>
    </xf>
    <xf numFmtId="49" fontId="3" fillId="0" borderId="1" xfId="0" applyNumberFormat="1" applyFont="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center" vertical="center"/>
    </xf>
    <xf numFmtId="0" fontId="0" fillId="0" borderId="0" xfId="0" applyAlignment="1">
      <alignment horizontal="left" vertical="center"/>
    </xf>
    <xf numFmtId="0" fontId="15" fillId="0" borderId="0" xfId="0" applyFont="1" applyAlignment="1">
      <alignment horizontal="left" vertical="center"/>
    </xf>
    <xf numFmtId="49" fontId="12" fillId="2" borderId="1" xfId="0" applyNumberFormat="1" applyFont="1" applyFill="1" applyBorder="1" applyAlignment="1">
      <alignment horizontal="center" vertical="center"/>
    </xf>
    <xf numFmtId="0" fontId="9" fillId="2" borderId="1" xfId="0" applyFont="1" applyFill="1" applyBorder="1" applyAlignment="1">
      <alignment vertical="center" wrapText="1"/>
    </xf>
    <xf numFmtId="0" fontId="9" fillId="2" borderId="1" xfId="0" applyFont="1" applyFill="1" applyBorder="1" applyAlignment="1">
      <alignment vertical="center"/>
    </xf>
    <xf numFmtId="0" fontId="16" fillId="0" borderId="0" xfId="0" applyFont="1" applyAlignment="1">
      <alignment horizontal="center"/>
    </xf>
    <xf numFmtId="49" fontId="2"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Alignment="1">
      <alignment vertical="center" wrapText="1"/>
    </xf>
    <xf numFmtId="0" fontId="3" fillId="2" borderId="1" xfId="0" applyFont="1" applyFill="1" applyBorder="1" applyAlignment="1">
      <alignment horizontal="center"/>
    </xf>
    <xf numFmtId="49" fontId="5" fillId="2" borderId="1"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2" fillId="2" borderId="0" xfId="0" applyFont="1" applyFill="1" applyAlignment="1">
      <alignment vertical="center"/>
    </xf>
    <xf numFmtId="0" fontId="14" fillId="2" borderId="0" xfId="0" applyFont="1" applyFill="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4" fillId="0" borderId="1" xfId="0" applyNumberFormat="1" applyFont="1" applyBorder="1" applyAlignment="1">
      <alignment horizontal="center" vertical="center"/>
    </xf>
    <xf numFmtId="49" fontId="16" fillId="3" borderId="1" xfId="0" applyNumberFormat="1" applyFont="1" applyFill="1" applyBorder="1" applyAlignment="1">
      <alignment horizontal="center"/>
    </xf>
    <xf numFmtId="0" fontId="0" fillId="2" borderId="0" xfId="0" applyFill="1" applyAlignment="1">
      <alignment horizontal="left" vertical="center"/>
    </xf>
    <xf numFmtId="0" fontId="12" fillId="0" borderId="0" xfId="0" applyFont="1"/>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3" fillId="0" borderId="1" xfId="0" applyNumberFormat="1"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9" fillId="0" borderId="0" xfId="1" applyFont="1" applyFill="1" applyBorder="1" applyAlignment="1">
      <alignment vertical="center"/>
    </xf>
    <xf numFmtId="0" fontId="20" fillId="4" borderId="0" xfId="1" applyFont="1" applyFill="1" applyBorder="1" applyAlignment="1">
      <alignment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23" fillId="0" borderId="0" xfId="1" applyFont="1" applyFill="1" applyBorder="1" applyAlignment="1">
      <alignment vertical="center"/>
    </xf>
    <xf numFmtId="0" fontId="24" fillId="0" borderId="0" xfId="1" applyFont="1" applyFill="1" applyBorder="1" applyAlignment="1">
      <alignment vertical="center"/>
    </xf>
    <xf numFmtId="0" fontId="25" fillId="0" borderId="0" xfId="1"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0" xfId="0" applyAlignment="1">
      <alignment horizontal="left" vertical="top"/>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9" fontId="30"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49" fontId="32" fillId="2" borderId="1" xfId="0" applyNumberFormat="1" applyFont="1" applyFill="1" applyBorder="1" applyAlignment="1">
      <alignment horizontal="center" vertical="center"/>
    </xf>
    <xf numFmtId="0" fontId="2" fillId="0" borderId="1" xfId="1" applyFont="1" applyBorder="1" applyAlignment="1">
      <alignment horizontal="left" vertical="center" wrapText="1"/>
    </xf>
    <xf numFmtId="0" fontId="0" fillId="0" borderId="1" xfId="0" applyBorder="1" applyAlignment="1">
      <alignment horizontal="left" vertical="center"/>
    </xf>
    <xf numFmtId="0" fontId="2" fillId="0" borderId="2" xfId="1"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49" fontId="3" fillId="2" borderId="2" xfId="1" applyNumberFormat="1" applyFont="1" applyFill="1" applyBorder="1" applyAlignment="1">
      <alignment horizontal="left" vertical="center" wrapText="1"/>
    </xf>
    <xf numFmtId="49" fontId="3" fillId="2" borderId="3" xfId="1" applyNumberFormat="1" applyFont="1" applyFill="1" applyBorder="1" applyAlignment="1">
      <alignment horizontal="left" vertical="center" wrapText="1"/>
    </xf>
    <xf numFmtId="49" fontId="3" fillId="2" borderId="4" xfId="1" applyNumberFormat="1" applyFont="1" applyFill="1" applyBorder="1" applyAlignment="1">
      <alignment horizontal="left" vertical="center" wrapText="1"/>
    </xf>
    <xf numFmtId="49" fontId="3" fillId="0" borderId="2" xfId="1" applyNumberFormat="1" applyFont="1" applyBorder="1" applyAlignment="1">
      <alignment horizontal="left" vertical="center" wrapText="1"/>
    </xf>
    <xf numFmtId="49" fontId="3" fillId="0" borderId="3" xfId="1" applyNumberFormat="1" applyFont="1" applyBorder="1" applyAlignment="1">
      <alignment horizontal="left" vertical="center" wrapText="1"/>
    </xf>
    <xf numFmtId="49" fontId="3" fillId="0" borderId="4" xfId="1" applyNumberFormat="1" applyFont="1" applyBorder="1" applyAlignment="1">
      <alignment horizontal="left" vertical="center" wrapText="1"/>
    </xf>
    <xf numFmtId="0" fontId="0" fillId="0" borderId="0" xfId="0" applyAlignment="1">
      <alignment horizontal="center"/>
    </xf>
    <xf numFmtId="49" fontId="0" fillId="0" borderId="1" xfId="0" applyNumberFormat="1" applyBorder="1" applyAlignment="1">
      <alignment horizontal="center"/>
    </xf>
    <xf numFmtId="2" fontId="3" fillId="0" borderId="2" xfId="1" applyNumberFormat="1" applyFont="1" applyBorder="1" applyAlignment="1">
      <alignment horizontal="left" vertical="center" wrapText="1"/>
    </xf>
    <xf numFmtId="2" fontId="3" fillId="0" borderId="3" xfId="1" applyNumberFormat="1" applyFont="1" applyBorder="1" applyAlignment="1">
      <alignment horizontal="left" vertical="center" wrapText="1"/>
    </xf>
    <xf numFmtId="2" fontId="3" fillId="0" borderId="4" xfId="1" applyNumberFormat="1" applyFont="1" applyBorder="1" applyAlignment="1">
      <alignment horizontal="left" vertical="center" wrapText="1"/>
    </xf>
    <xf numFmtId="49" fontId="17" fillId="0" borderId="7" xfId="0" applyNumberFormat="1" applyFont="1"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49" fontId="17" fillId="0" borderId="5" xfId="0" applyNumberFormat="1" applyFont="1" applyBorder="1" applyAlignment="1">
      <alignment horizontal="center" vertical="center" wrapText="1"/>
    </xf>
    <xf numFmtId="0" fontId="0" fillId="0" borderId="0" xfId="0" applyAlignment="1">
      <alignment vertical="center" wrapText="1"/>
    </xf>
    <xf numFmtId="0" fontId="0" fillId="0" borderId="6" xfId="0" applyBorder="1" applyAlignment="1">
      <alignment vertical="center" wrapText="1"/>
    </xf>
    <xf numFmtId="49" fontId="17" fillId="0" borderId="10" xfId="0" applyNumberFormat="1"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3" fillId="0" borderId="1" xfId="1" applyFont="1" applyBorder="1" applyAlignment="1">
      <alignment horizontal="left" vertical="center"/>
    </xf>
    <xf numFmtId="49" fontId="2" fillId="0" borderId="2" xfId="1" applyNumberFormat="1" applyFont="1" applyBorder="1" applyAlignment="1">
      <alignment horizontal="left" vertical="center" wrapText="1"/>
    </xf>
    <xf numFmtId="49" fontId="2" fillId="0" borderId="3" xfId="1" applyNumberFormat="1" applyFont="1" applyBorder="1" applyAlignment="1">
      <alignment horizontal="left" vertical="center" wrapText="1"/>
    </xf>
    <xf numFmtId="49" fontId="2" fillId="0" borderId="4" xfId="1" applyNumberFormat="1" applyFont="1" applyBorder="1" applyAlignment="1">
      <alignment horizontal="left" vertical="center" wrapText="1"/>
    </xf>
    <xf numFmtId="49" fontId="2" fillId="2" borderId="2" xfId="1" applyNumberFormat="1" applyFont="1" applyFill="1" applyBorder="1" applyAlignment="1">
      <alignment horizontal="left" vertical="center" wrapText="1"/>
    </xf>
    <xf numFmtId="49" fontId="2" fillId="2" borderId="3" xfId="1" applyNumberFormat="1" applyFont="1" applyFill="1" applyBorder="1" applyAlignment="1">
      <alignment horizontal="left" vertical="center" wrapText="1"/>
    </xf>
    <xf numFmtId="49" fontId="2" fillId="2" borderId="4" xfId="1"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 fillId="0" borderId="2" xfId="1"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1" xfId="1" applyFont="1" applyBorder="1" applyAlignment="1">
      <alignment horizontal="left" wrapText="1"/>
    </xf>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4" xfId="1" applyFont="1" applyBorder="1" applyAlignment="1">
      <alignment horizontal="left"/>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7"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49" fontId="3" fillId="0" borderId="1" xfId="0" applyNumberFormat="1" applyFont="1" applyBorder="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49" fontId="9" fillId="0" borderId="5" xfId="0" applyNumberFormat="1" applyFont="1" applyBorder="1" applyAlignment="1">
      <alignment horizontal="center" vertical="center"/>
    </xf>
    <xf numFmtId="49" fontId="9" fillId="0" borderId="0" xfId="0" applyNumberFormat="1" applyFont="1" applyBorder="1" applyAlignment="1">
      <alignment horizontal="center" vertical="center"/>
    </xf>
    <xf numFmtId="0" fontId="0" fillId="0" borderId="0" xfId="0" applyAlignment="1">
      <alignment vertical="center"/>
    </xf>
    <xf numFmtId="0" fontId="0" fillId="0" borderId="6" xfId="0" applyBorder="1" applyAlignment="1">
      <alignment vertical="center"/>
    </xf>
    <xf numFmtId="49" fontId="9" fillId="0" borderId="10" xfId="0" applyNumberFormat="1" applyFont="1" applyBorder="1" applyAlignment="1">
      <alignment horizontal="center" vertical="center"/>
    </xf>
    <xf numFmtId="49" fontId="9" fillId="0" borderId="11" xfId="0" applyNumberFormat="1"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49" fontId="10" fillId="0" borderId="2" xfId="0" applyNumberFormat="1" applyFont="1" applyBorder="1" applyAlignment="1">
      <alignment horizontal="right" vertical="center"/>
    </xf>
    <xf numFmtId="49" fontId="10" fillId="0" borderId="3" xfId="0" applyNumberFormat="1" applyFont="1" applyBorder="1" applyAlignment="1">
      <alignment horizontal="right" vertical="center"/>
    </xf>
    <xf numFmtId="49" fontId="10" fillId="0" borderId="4" xfId="0" applyNumberFormat="1" applyFont="1" applyBorder="1" applyAlignment="1">
      <alignment horizontal="righ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1" xfId="0" applyFont="1" applyFill="1" applyBorder="1" applyAlignment="1">
      <alignment horizontal="left" vertical="center"/>
    </xf>
    <xf numFmtId="49" fontId="8" fillId="0" borderId="2" xfId="0" applyNumberFormat="1" applyFont="1" applyBorder="1" applyAlignment="1">
      <alignment horizontal="right" vertical="center"/>
    </xf>
    <xf numFmtId="49" fontId="8" fillId="0" borderId="3" xfId="0" applyNumberFormat="1" applyFont="1" applyBorder="1" applyAlignment="1">
      <alignment horizontal="right" vertical="center"/>
    </xf>
    <xf numFmtId="49" fontId="8" fillId="0" borderId="4" xfId="0" applyNumberFormat="1" applyFont="1" applyBorder="1" applyAlignment="1">
      <alignment horizontal="right" vertical="center"/>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4" xfId="0" applyFont="1" applyFill="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49" fontId="9" fillId="0" borderId="7" xfId="0" applyNumberFormat="1" applyFont="1" applyBorder="1" applyAlignment="1">
      <alignment horizontal="center" wrapText="1"/>
    </xf>
    <xf numFmtId="49" fontId="9" fillId="0" borderId="8" xfId="0" applyNumberFormat="1" applyFont="1" applyBorder="1" applyAlignment="1">
      <alignment horizontal="center"/>
    </xf>
    <xf numFmtId="0" fontId="0" fillId="0" borderId="8" xfId="0" applyBorder="1" applyAlignment="1"/>
    <xf numFmtId="0" fontId="0" fillId="0" borderId="9" xfId="0" applyBorder="1" applyAlignment="1"/>
    <xf numFmtId="49" fontId="9" fillId="0" borderId="5" xfId="0" applyNumberFormat="1" applyFont="1" applyBorder="1" applyAlignment="1">
      <alignment horizontal="center"/>
    </xf>
    <xf numFmtId="49" fontId="9" fillId="0" borderId="0" xfId="0" applyNumberFormat="1" applyFont="1" applyBorder="1" applyAlignment="1">
      <alignment horizontal="center"/>
    </xf>
    <xf numFmtId="0" fontId="0" fillId="0" borderId="0" xfId="0" applyAlignment="1"/>
    <xf numFmtId="0" fontId="0" fillId="0" borderId="6" xfId="0" applyBorder="1" applyAlignment="1"/>
    <xf numFmtId="49" fontId="9" fillId="0" borderId="10" xfId="0" applyNumberFormat="1" applyFont="1" applyBorder="1" applyAlignment="1">
      <alignment horizontal="center"/>
    </xf>
    <xf numFmtId="49" fontId="9" fillId="0" borderId="11" xfId="0" applyNumberFormat="1" applyFont="1" applyBorder="1" applyAlignment="1">
      <alignment horizontal="center"/>
    </xf>
    <xf numFmtId="0" fontId="0" fillId="0" borderId="11" xfId="0" applyBorder="1" applyAlignment="1"/>
    <xf numFmtId="0" fontId="0" fillId="0" borderId="12" xfId="0" applyBorder="1" applyAlignment="1"/>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3" fillId="2" borderId="1" xfId="0" applyFont="1" applyFill="1"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29" fillId="2" borderId="1" xfId="0" applyFont="1" applyFill="1" applyBorder="1" applyAlignment="1">
      <alignment horizontal="left" vertical="center" wrapText="1"/>
    </xf>
    <xf numFmtId="49" fontId="31" fillId="0" borderId="7" xfId="0" applyNumberFormat="1" applyFont="1" applyBorder="1" applyAlignment="1">
      <alignment horizontal="center" vertical="center" wrapText="1"/>
    </xf>
    <xf numFmtId="0" fontId="29" fillId="2" borderId="1" xfId="0" applyFont="1" applyFill="1" applyBorder="1" applyAlignment="1">
      <alignment vertical="center" wrapText="1"/>
    </xf>
    <xf numFmtId="0" fontId="29" fillId="2" borderId="1" xfId="0" applyFont="1" applyFill="1" applyBorder="1" applyAlignment="1">
      <alignment horizontal="left" vertical="center"/>
    </xf>
    <xf numFmtId="0" fontId="30" fillId="2" borderId="1" xfId="0" applyFont="1" applyFill="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33" fillId="2" borderId="2"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13" fillId="2" borderId="1" xfId="0" applyFont="1" applyFill="1" applyBorder="1" applyAlignment="1">
      <alignment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vertical="center" wrapText="1"/>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 xfId="0" applyNumberFormat="1" applyFont="1" applyBorder="1" applyAlignment="1">
      <alignment horizontal="lef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7" fillId="2" borderId="1"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3" fillId="0" borderId="2" xfId="0" applyFont="1" applyBorder="1" applyAlignment="1">
      <alignment horizontal="left" vertical="center"/>
    </xf>
    <xf numFmtId="49" fontId="9" fillId="0" borderId="8"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11" xfId="0" applyNumberFormat="1" applyFont="1" applyBorder="1" applyAlignment="1">
      <alignment horizontal="center" vertical="center" wrapTex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49" fontId="9" fillId="0" borderId="0" xfId="0" applyNumberFormat="1" applyFont="1" applyAlignment="1">
      <alignment horizontal="center" vertical="center"/>
    </xf>
    <xf numFmtId="49" fontId="9" fillId="0" borderId="2" xfId="0" applyNumberFormat="1" applyFont="1" applyBorder="1" applyAlignment="1">
      <alignment horizontal="right" vertical="center"/>
    </xf>
    <xf numFmtId="49" fontId="9" fillId="0" borderId="3" xfId="0" applyNumberFormat="1" applyFont="1" applyBorder="1" applyAlignment="1">
      <alignment horizontal="right" vertical="center"/>
    </xf>
    <xf numFmtId="49" fontId="9" fillId="0" borderId="4" xfId="0" applyNumberFormat="1" applyFont="1" applyBorder="1" applyAlignment="1">
      <alignment horizontal="right" vertical="center"/>
    </xf>
    <xf numFmtId="0" fontId="34" fillId="2" borderId="2" xfId="0" applyFont="1" applyFill="1" applyBorder="1" applyAlignment="1">
      <alignment horizontal="left" vertical="center" wrapText="1"/>
    </xf>
    <xf numFmtId="49" fontId="34" fillId="2" borderId="1" xfId="0" applyNumberFormat="1" applyFont="1" applyFill="1" applyBorder="1" applyAlignment="1">
      <alignment horizontal="center" vertical="center" wrapText="1"/>
    </xf>
  </cellXfs>
  <cellStyles count="2">
    <cellStyle name="Köprü"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d1b52f38d50340d6" Type="http://schemas.microsoft.com/office/2017/10/relationships/person" Target="persons/perso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235089</xdr:colOff>
      <xdr:row>1</xdr:row>
      <xdr:rowOff>158750</xdr:rowOff>
    </xdr:from>
    <xdr:to>
      <xdr:col>2</xdr:col>
      <xdr:colOff>515937</xdr:colOff>
      <xdr:row>4</xdr:row>
      <xdr:rowOff>103489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114300</xdr:colOff>
      <xdr:row>1</xdr:row>
      <xdr:rowOff>9525</xdr:rowOff>
    </xdr:from>
    <xdr:to>
      <xdr:col>2</xdr:col>
      <xdr:colOff>628650</xdr:colOff>
      <xdr:row>4</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636588</xdr:colOff>
      <xdr:row>5</xdr:row>
      <xdr:rowOff>251618</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85725</xdr:colOff>
      <xdr:row>1</xdr:row>
      <xdr:rowOff>28575</xdr:rowOff>
    </xdr:from>
    <xdr:to>
      <xdr:col>2</xdr:col>
      <xdr:colOff>514350</xdr:colOff>
      <xdr:row>5</xdr:row>
      <xdr:rowOff>104775</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126206</xdr:colOff>
      <xdr:row>1</xdr:row>
      <xdr:rowOff>188119</xdr:rowOff>
    </xdr:from>
    <xdr:to>
      <xdr:col>2</xdr:col>
      <xdr:colOff>640556</xdr:colOff>
      <xdr:row>5</xdr:row>
      <xdr:rowOff>152399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142875</xdr:colOff>
      <xdr:row>29</xdr:row>
      <xdr:rowOff>123825</xdr:rowOff>
    </xdr:to>
    <xdr:sp macro="" textlink="">
      <xdr:nvSpPr>
        <xdr:cNvPr id="2" name="Text Box 2"/>
        <xdr:cNvSpPr>
          <a:spLocks noGrp="1"/>
        </xdr:cNvSpPr>
      </xdr:nvSpPr>
      <xdr:spPr>
        <a:xfrm>
          <a:off x="0" y="0"/>
          <a:ext cx="9525000" cy="9525000"/>
        </a:xfrm>
        <a:prstGeom prst="rect">
          <a:avLst/>
        </a:prstGeom>
        <a:solidFill>
          <a:srgbClr val="FFFFFF"/>
        </a:solidFill>
        <a:ln w="9525">
          <a:solidFill>
            <a:srgbClr val="000000"/>
          </a:solidFill>
          <a:miter/>
        </a:ln>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3"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4"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5" name="Text Box 2"/>
        <xdr:cNvSpPr>
          <a:spLocks noGrp="1"/>
        </xdr:cNvSpPr>
      </xdr:nvSpPr>
      <xdr:spPr>
        <a:xfrm>
          <a:off x="0" y="0"/>
          <a:ext cx="9525000" cy="9525000"/>
        </a:xfrm>
        <a:prstGeom prst="rect">
          <a:avLst/>
        </a:prstGeom>
        <a:solidFill>
          <a:srgbClr val="FFFFFF"/>
        </a:solidFill>
        <a:ln w="9525">
          <a:solidFill>
            <a:srgbClr val="000000"/>
          </a:solidFill>
          <a:miter/>
        </a:ln>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6"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7"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8"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9"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10"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11" name="Text Box 2"/>
        <xdr:cNvSpPr>
          <a:spLocks noGrp="1"/>
        </xdr:cNvSpPr>
      </xdr:nvSpPr>
      <xdr:spPr>
        <a:xfrm>
          <a:off x="0" y="0"/>
          <a:ext cx="9525000" cy="9525000"/>
        </a:xfrm>
        <a:prstGeom prst="rect">
          <a:avLst/>
        </a:prstGeom>
        <a:solidFill>
          <a:srgbClr val="FFFFFF"/>
        </a:solidFill>
        <a:ln w="9525">
          <a:solidFill>
            <a:srgbClr val="000000"/>
          </a:solidFill>
          <a:miter/>
        </a:ln>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12"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0</xdr:col>
      <xdr:colOff>0</xdr:colOff>
      <xdr:row>0</xdr:row>
      <xdr:rowOff>0</xdr:rowOff>
    </xdr:from>
    <xdr:to>
      <xdr:col>11</xdr:col>
      <xdr:colOff>142875</xdr:colOff>
      <xdr:row>29</xdr:row>
      <xdr:rowOff>123825</xdr:rowOff>
    </xdr:to>
    <xdr:sp macro="" textlink="">
      <xdr:nvSpPr>
        <xdr:cNvPr id="13" name="AutoShape 2"/>
        <xdr:cNvSpPr>
          <a:spLocks noGrp="1"/>
        </xdr:cNvSpPr>
      </xdr:nvSpPr>
      <xdr:spPr>
        <a:xfrm>
          <a:off x="0" y="0"/>
          <a:ext cx="9525000" cy="9525000"/>
        </a:xfrm>
        <a:prstGeom prst="rect">
          <a:avLst/>
        </a:prstGeom>
        <a:solidFill>
          <a:srgbClr val="FFFFFF"/>
        </a:solidFill>
      </xdr:spPr>
    </xdr:sp>
    <xdr:clientData/>
  </xdr:twoCellAnchor>
  <xdr:twoCellAnchor editAs="oneCell">
    <xdr:from>
      <xdr:col>1</xdr:col>
      <xdr:colOff>114300</xdr:colOff>
      <xdr:row>2</xdr:row>
      <xdr:rowOff>9525</xdr:rowOff>
    </xdr:from>
    <xdr:to>
      <xdr:col>2</xdr:col>
      <xdr:colOff>628650</xdr:colOff>
      <xdr:row>5</xdr:row>
      <xdr:rowOff>247649</xdr:rowOff>
    </xdr:to>
    <xdr:pic>
      <xdr:nvPicPr>
        <xdr:cNvPr id="14"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11</xdr:col>
      <xdr:colOff>142875</xdr:colOff>
      <xdr:row>29</xdr:row>
      <xdr:rowOff>123825</xdr:rowOff>
    </xdr:to>
    <xdr:sp macro="" textlink="">
      <xdr:nvSpPr>
        <xdr:cNvPr id="61442" name="Text Box 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11</xdr:col>
      <xdr:colOff>142875</xdr:colOff>
      <xdr:row>29</xdr:row>
      <xdr:rowOff>123825</xdr:rowOff>
    </xdr:to>
    <xdr:sp macro="" textlink="">
      <xdr:nvSpPr>
        <xdr:cNvPr id="15"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142875</xdr:colOff>
      <xdr:row>29</xdr:row>
      <xdr:rowOff>123825</xdr:rowOff>
    </xdr:to>
    <xdr:sp macro="" textlink="">
      <xdr:nvSpPr>
        <xdr:cNvPr id="16"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114300</xdr:colOff>
      <xdr:row>1</xdr:row>
      <xdr:rowOff>239712</xdr:rowOff>
    </xdr:from>
    <xdr:to>
      <xdr:col>2</xdr:col>
      <xdr:colOff>628650</xdr:colOff>
      <xdr:row>5</xdr:row>
      <xdr:rowOff>200024</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98425</xdr:colOff>
      <xdr:row>1</xdr:row>
      <xdr:rowOff>207962</xdr:rowOff>
    </xdr:from>
    <xdr:to>
      <xdr:col>2</xdr:col>
      <xdr:colOff>612775</xdr:colOff>
      <xdr:row>5</xdr:row>
      <xdr:rowOff>168274</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114300</xdr:colOff>
      <xdr:row>2</xdr:row>
      <xdr:rowOff>9525</xdr:rowOff>
    </xdr:from>
    <xdr:to>
      <xdr:col>2</xdr:col>
      <xdr:colOff>628650</xdr:colOff>
      <xdr:row>5</xdr:row>
      <xdr:rowOff>247649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152400</xdr:colOff>
      <xdr:row>1</xdr:row>
      <xdr:rowOff>85725</xdr:rowOff>
    </xdr:from>
    <xdr:to>
      <xdr:col>2</xdr:col>
      <xdr:colOff>466725</xdr:colOff>
      <xdr:row>5</xdr:row>
      <xdr:rowOff>171450</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114300</xdr:colOff>
      <xdr:row>1</xdr:row>
      <xdr:rowOff>157692</xdr:rowOff>
    </xdr:from>
    <xdr:to>
      <xdr:col>2</xdr:col>
      <xdr:colOff>628650</xdr:colOff>
      <xdr:row>5</xdr:row>
      <xdr:rowOff>120649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57150</xdr:colOff>
      <xdr:row>1</xdr:row>
      <xdr:rowOff>133351</xdr:rowOff>
    </xdr:from>
    <xdr:to>
      <xdr:col>2</xdr:col>
      <xdr:colOff>542925</xdr:colOff>
      <xdr:row>5</xdr:row>
      <xdr:rowOff>457201</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114300</xdr:colOff>
      <xdr:row>1</xdr:row>
      <xdr:rowOff>157692</xdr:rowOff>
    </xdr:from>
    <xdr:to>
      <xdr:col>2</xdr:col>
      <xdr:colOff>628650</xdr:colOff>
      <xdr:row>5</xdr:row>
      <xdr:rowOff>120649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171450</xdr:colOff>
      <xdr:row>1</xdr:row>
      <xdr:rowOff>57150</xdr:rowOff>
    </xdr:from>
    <xdr:to>
      <xdr:col>2</xdr:col>
      <xdr:colOff>419100</xdr:colOff>
      <xdr:row>5</xdr:row>
      <xdr:rowOff>118649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persons/person.xml><?xml version="1.0" encoding="utf-8"?>
<xltc:personList xmlns:xltc="http://schemas.microsoft.com/office/spreadsheetml/2018/threadedcomments">
  <xltc:person displayName="Yazar" id="{A6CD0AF0-7EC1-936F-E396-BDB134C78055}"/>
</xltc:personList>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4"/>
  <sheetViews>
    <sheetView zoomScale="140" zoomScaleNormal="140" workbookViewId="0"/>
  </sheetViews>
  <sheetFormatPr defaultRowHeight="15.75" x14ac:dyDescent="0.25"/>
  <cols>
    <col min="1" max="1" width="2.85546875" customWidth="1"/>
    <col min="2" max="2" width="12.28515625" style="55" customWidth="1"/>
    <col min="3" max="3" width="12.42578125" customWidth="1"/>
    <col min="4" max="4" width="89" customWidth="1"/>
    <col min="5" max="5" width="20.28515625" customWidth="1"/>
    <col min="6" max="6" width="32.140625" customWidth="1"/>
  </cols>
  <sheetData>
    <row r="2" spans="1:9" ht="21.75" customHeight="1" x14ac:dyDescent="0.25">
      <c r="A2" s="139"/>
      <c r="B2" s="140"/>
      <c r="C2" s="140"/>
      <c r="D2" s="144" t="s">
        <v>0</v>
      </c>
      <c r="E2" s="145"/>
      <c r="F2" s="146"/>
    </row>
    <row r="3" spans="1:9" ht="21.75" customHeight="1" x14ac:dyDescent="0.25">
      <c r="A3" s="139"/>
      <c r="B3" s="140"/>
      <c r="C3" s="140"/>
      <c r="D3" s="147"/>
      <c r="E3" s="148"/>
      <c r="F3" s="149"/>
    </row>
    <row r="4" spans="1:9" ht="21.75" customHeight="1" x14ac:dyDescent="0.25">
      <c r="A4" s="139"/>
      <c r="B4" s="140"/>
      <c r="C4" s="140"/>
      <c r="D4" s="147"/>
      <c r="E4" s="148"/>
      <c r="F4" s="149"/>
    </row>
    <row r="5" spans="1:9" ht="21.75" customHeight="1" x14ac:dyDescent="0.25">
      <c r="A5" s="139"/>
      <c r="B5" s="140"/>
      <c r="C5" s="140"/>
      <c r="D5" s="150"/>
      <c r="E5" s="151"/>
      <c r="F5" s="152"/>
    </row>
    <row r="6" spans="1:9" x14ac:dyDescent="0.25">
      <c r="B6" s="72" t="s">
        <v>1</v>
      </c>
      <c r="C6" s="41"/>
      <c r="D6" s="41"/>
      <c r="E6" s="41"/>
      <c r="F6" s="41"/>
    </row>
    <row r="7" spans="1:9" s="50" customFormat="1" ht="39.75" customHeight="1" x14ac:dyDescent="0.25">
      <c r="B7" s="112">
        <v>1</v>
      </c>
      <c r="C7" s="141" t="str">
        <f>HYPERLINK("#'EK-1'!A1","Memur Maaş Ödemeleri Ön Mali Kontrol Listesi")</f>
        <v>Memur Maaş Ödemeleri Ön Mali Kontrol Listesi</v>
      </c>
      <c r="D7" s="142"/>
      <c r="E7" s="142"/>
      <c r="F7" s="143"/>
      <c r="G7" s="51"/>
      <c r="H7" s="51"/>
      <c r="I7" s="51"/>
    </row>
    <row r="8" spans="1:9" s="50" customFormat="1" ht="39.75" customHeight="1" x14ac:dyDescent="0.25">
      <c r="B8" s="112">
        <v>2</v>
      </c>
      <c r="C8" s="141" t="str">
        <f>HYPERLINK("#'EK-2'!A1","Sözleşmeli Personel Maaş Ödemeleri Ön Mali Kontrol Listesi")</f>
        <v>Sözleşmeli Personel Maaş Ödemeleri Ön Mali Kontrol Listesi</v>
      </c>
      <c r="D8" s="142"/>
      <c r="E8" s="142"/>
      <c r="F8" s="143"/>
      <c r="G8" s="51"/>
      <c r="H8" s="51"/>
      <c r="I8" s="51"/>
    </row>
    <row r="9" spans="1:9" s="50" customFormat="1" ht="39.75" customHeight="1" x14ac:dyDescent="0.25">
      <c r="B9" s="112">
        <v>3</v>
      </c>
      <c r="C9" s="153" t="str">
        <f>HYPERLINK("#'EK-3'!A1","Sürekli İşçi Maaş Ödemelerine İlişkin Ön Mali Kontrol Listesi")</f>
        <v>Sürekli İşçi Maaş Ödemelerine İlişkin Ön Mali Kontrol Listesi</v>
      </c>
      <c r="D9" s="153"/>
      <c r="E9" s="153"/>
      <c r="F9" s="153"/>
      <c r="G9" s="51"/>
      <c r="H9" s="51"/>
      <c r="I9" s="51"/>
    </row>
    <row r="10" spans="1:9" s="50" customFormat="1" ht="39.75" customHeight="1" x14ac:dyDescent="0.25">
      <c r="B10" s="112">
        <v>4</v>
      </c>
      <c r="C10" s="136" t="str">
        <f>HYPERLINK("#'EK-4'!A1","Kadrolu ve Sözleşmeli Personel Fark Maaş Ödemelerine İlişkin Ön Mali Kontrol Listesi")</f>
        <v>Kadrolu ve Sözleşmeli Personel Fark Maaş Ödemelerine İlişkin Ön Mali Kontrol Listesi</v>
      </c>
      <c r="D10" s="137"/>
      <c r="E10" s="137"/>
      <c r="F10" s="138"/>
      <c r="G10" s="51"/>
      <c r="H10" s="51"/>
      <c r="I10" s="51"/>
    </row>
    <row r="11" spans="1:9" s="50" customFormat="1" ht="39.75" customHeight="1" x14ac:dyDescent="0.25">
      <c r="B11" s="112">
        <v>5</v>
      </c>
      <c r="C11" s="136" t="str">
        <f>HYPERLINK("#'EK-5'!A1","Yabancı Uyruklu Personel Maaş Ödemelerine İlişkin Ön Mali Kontrol Listesi")</f>
        <v>Yabancı Uyruklu Personel Maaş Ödemelerine İlişkin Ön Mali Kontrol Listesi</v>
      </c>
      <c r="D11" s="137"/>
      <c r="E11" s="137"/>
      <c r="F11" s="138"/>
    </row>
    <row r="12" spans="1:9" s="50" customFormat="1" ht="39.75" customHeight="1" x14ac:dyDescent="0.25">
      <c r="B12" s="112">
        <v>6</v>
      </c>
      <c r="C12" s="136" t="str">
        <f>HYPERLINK("#'EK-6'!A1","İntörn Öğrenci Maaş Ödemelerine İlişkin Ön Mali Kontrol Listesi")</f>
        <v>İntörn Öğrenci Maaş Ödemelerine İlişkin Ön Mali Kontrol Listesi</v>
      </c>
      <c r="D12" s="137"/>
      <c r="E12" s="137"/>
      <c r="F12" s="138"/>
    </row>
    <row r="13" spans="1:9" s="50" customFormat="1" ht="39.75" customHeight="1" x14ac:dyDescent="0.25">
      <c r="B13" s="112">
        <v>7</v>
      </c>
      <c r="C13" s="136" t="str">
        <f>HYPERLINK("#'EK-7'!A1","Kısmi Zamanlı Öğrenci Ödemelerine İlişkin Ön Mali Kontrol Listesi")</f>
        <v>Kısmi Zamanlı Öğrenci Ödemelerine İlişkin Ön Mali Kontrol Listesi</v>
      </c>
      <c r="D13" s="137"/>
      <c r="E13" s="137"/>
      <c r="F13" s="138"/>
    </row>
    <row r="14" spans="1:9" s="73" customFormat="1" ht="39.75" customHeight="1" x14ac:dyDescent="0.25">
      <c r="B14" s="30">
        <v>8</v>
      </c>
      <c r="C14" s="133" t="str">
        <f>HYPERLINK("#'EK-8'!A1","İŞKUR Gençlik Programı Ödemelerine İlişkin Ön Mali Kontrol Listesi")</f>
        <v>İŞKUR Gençlik Programı Ödemelerine İlişkin Ön Mali Kontrol Listesi</v>
      </c>
      <c r="D14" s="134"/>
      <c r="E14" s="134"/>
      <c r="F14" s="135"/>
    </row>
    <row r="15" spans="1:9" s="50" customFormat="1" ht="39.75" customHeight="1" x14ac:dyDescent="0.25">
      <c r="B15" s="112">
        <v>9</v>
      </c>
      <c r="C15" s="136" t="str">
        <f>HYPERLINK("#'EK-9'!A1","Geriye Dönük Maaş Fark Ödemelerine İlişkin Ön Mali Kontrol Listesi")</f>
        <v>Geriye Dönük Maaş Fark Ödemelerine İlişkin Ön Mali Kontrol Listesi</v>
      </c>
      <c r="D15" s="137"/>
      <c r="E15" s="137"/>
      <c r="F15" s="138"/>
    </row>
    <row r="16" spans="1:9" s="50" customFormat="1" ht="39.75" customHeight="1" x14ac:dyDescent="0.25">
      <c r="B16" s="112">
        <v>10</v>
      </c>
      <c r="C16" s="136" t="str">
        <f>HYPERLINK("#'EK-10'!A1","Ek Karşılık Ödemelerine İlişkin  Ön Mali Kontrol Listesi")</f>
        <v>Ek Karşılık Ödemelerine İlişkin  Ön Mali Kontrol Listesi</v>
      </c>
      <c r="D16" s="137"/>
      <c r="E16" s="137"/>
      <c r="F16" s="138"/>
    </row>
    <row r="17" spans="2:6" s="50" customFormat="1" ht="39.75" customHeight="1" x14ac:dyDescent="0.25">
      <c r="B17" s="112">
        <v>11</v>
      </c>
      <c r="C17" s="136" t="str">
        <f>HYPERLINK("#'EK-11'!A1","Ölüm Yardımı Ödemelerine İlişkin Ön Mali Kontrol Listesi")</f>
        <v>Ölüm Yardımı Ödemelerine İlişkin Ön Mali Kontrol Listesi</v>
      </c>
      <c r="D17" s="137"/>
      <c r="E17" s="137"/>
      <c r="F17" s="138"/>
    </row>
    <row r="18" spans="2:6" s="50" customFormat="1" ht="39.75" customHeight="1" x14ac:dyDescent="0.25">
      <c r="B18" s="112">
        <v>12</v>
      </c>
      <c r="C18" s="136" t="str">
        <f>HYPERLINK("#'EK-12'!A1","Giyecek Yardımı Ödemelerine İlişkin  Ön Mali Kontrol Listesi")</f>
        <v>Giyecek Yardımı Ödemelerine İlişkin  Ön Mali Kontrol Listesi</v>
      </c>
      <c r="D18" s="137"/>
      <c r="E18" s="137"/>
      <c r="F18" s="138"/>
    </row>
    <row r="19" spans="2:6" s="50" customFormat="1" ht="39.75" customHeight="1" x14ac:dyDescent="0.25">
      <c r="B19" s="112">
        <v>13</v>
      </c>
      <c r="C19" s="136" t="str">
        <f>HYPERLINK("#'EK-13'!A1","Fazla Çalışma Ödemelerine İlişkin Ön Mali Kontrol Listesi")</f>
        <v>Fazla Çalışma Ödemelerine İlişkin Ön Mali Kontrol Listesi</v>
      </c>
      <c r="D19" s="137"/>
      <c r="E19" s="137"/>
      <c r="F19" s="138"/>
    </row>
    <row r="20" spans="2:6" s="50" customFormat="1" ht="39.75" customHeight="1" x14ac:dyDescent="0.25">
      <c r="B20" s="112">
        <v>14</v>
      </c>
      <c r="C20" s="136" t="str">
        <f>HYPERLINK("#'EK-14'!A1","Kıdem Tazminatı Ödemelerine İlişkin  Ön Mali Kontrol Listesi")</f>
        <v>Kıdem Tazminatı Ödemelerine İlişkin  Ön Mali Kontrol Listesi</v>
      </c>
      <c r="D20" s="137"/>
      <c r="E20" s="137"/>
      <c r="F20" s="138"/>
    </row>
    <row r="21" spans="2:6" s="50" customFormat="1" ht="39.75" customHeight="1" x14ac:dyDescent="0.25">
      <c r="B21" s="112">
        <v>15</v>
      </c>
      <c r="C21" s="136" t="str">
        <f>HYPERLINK("#'EK-15'!A1","Vekalet Ödemelerine İlişkin  Ön Mali Kontrol Listesi")</f>
        <v>Vekalet Ödemelerine İlişkin  Ön Mali Kontrol Listesi</v>
      </c>
      <c r="D21" s="137"/>
      <c r="E21" s="137"/>
      <c r="F21" s="138"/>
    </row>
    <row r="22" spans="2:6" s="50" customFormat="1" ht="39.75" customHeight="1" x14ac:dyDescent="0.25">
      <c r="B22" s="112">
        <v>16</v>
      </c>
      <c r="C22" s="136" t="str">
        <f>HYPERLINK("#'EK-16'!A1","Aylıklarla Birlikte Ödenmeyen Personel Ödemeleri Ön Mali Kontrol Listesi
")</f>
        <v xml:space="preserve">Aylıklarla Birlikte Ödenmeyen Personel Ödemeleri Ön Mali Kontrol Listesi
</v>
      </c>
      <c r="D22" s="137"/>
      <c r="E22" s="137"/>
      <c r="F22" s="138"/>
    </row>
    <row r="23" spans="2:6" s="50" customFormat="1" ht="39.75" customHeight="1" x14ac:dyDescent="0.25">
      <c r="B23" s="112">
        <v>17</v>
      </c>
      <c r="C23" s="136" t="str">
        <f>HYPERLINK("#'EK-17'!A1","Ek Ders Ödemelerine İlişkin  Ön Mali Kontrol Listesi")</f>
        <v>Ek Ders Ödemelerine İlişkin  Ön Mali Kontrol Listesi</v>
      </c>
      <c r="D23" s="137"/>
      <c r="E23" s="137"/>
      <c r="F23" s="138"/>
    </row>
    <row r="24" spans="2:6" s="50" customFormat="1" ht="39.75" customHeight="1" x14ac:dyDescent="0.25">
      <c r="B24" s="112">
        <v>18</v>
      </c>
      <c r="C24" s="136" t="str">
        <f>HYPERLINK("#'EK-18'!A1","Final  Sınav Ödemesi Ön Mali Kontrol Listesi")</f>
        <v>Final  Sınav Ödemesi Ön Mali Kontrol Listesi</v>
      </c>
      <c r="D24" s="137"/>
      <c r="E24" s="137"/>
      <c r="F24" s="138"/>
    </row>
    <row r="25" spans="2:6" s="50" customFormat="1" ht="39.75" customHeight="1" x14ac:dyDescent="0.25">
      <c r="B25" s="112">
        <v>19</v>
      </c>
      <c r="C25" s="136" t="str">
        <f>HYPERLINK("#'EK-19'!A1","Ek Ders Unvan Farkı Ödemelerine İlişkin Ön Mali Kontrol Listesi
")</f>
        <v xml:space="preserve">Ek Ders Unvan Farkı Ödemelerine İlişkin Ön Mali Kontrol Listesi
</v>
      </c>
      <c r="D25" s="137"/>
      <c r="E25" s="137"/>
      <c r="F25" s="138"/>
    </row>
    <row r="26" spans="2:6" s="50" customFormat="1" ht="39.75" customHeight="1" x14ac:dyDescent="0.25">
      <c r="B26" s="112">
        <v>20</v>
      </c>
      <c r="C26" s="136" t="str">
        <f>HYPERLINK("#'EK-20'!A1","Uzaktan Öğretim Ek Ders Ödemelerine İlişkin Ön Mali Kontrol Listesi")</f>
        <v>Uzaktan Öğretim Ek Ders Ödemelerine İlişkin Ön Mali Kontrol Listesi</v>
      </c>
      <c r="D26" s="137"/>
      <c r="E26" s="137"/>
      <c r="F26" s="138"/>
    </row>
    <row r="27" spans="2:6" s="50" customFormat="1" ht="39.75" customHeight="1" x14ac:dyDescent="0.25">
      <c r="B27" s="112">
        <v>21</v>
      </c>
      <c r="C27" s="136" t="str">
        <f>HYPERLINK("#'EK-21'!A1","İhale İle Yapılan Mal Alımlarının İlk Hakediş Ödemelerine İişkin Ön Mali Kontrol Listesi")</f>
        <v>İhale İle Yapılan Mal Alımlarının İlk Hakediş Ödemelerine İişkin Ön Mali Kontrol Listesi</v>
      </c>
      <c r="D27" s="137"/>
      <c r="E27" s="137"/>
      <c r="F27" s="138"/>
    </row>
    <row r="28" spans="2:6" s="50" customFormat="1" ht="39.75" customHeight="1" x14ac:dyDescent="0.25">
      <c r="B28" s="112">
        <v>22</v>
      </c>
      <c r="C28" s="136" t="str">
        <f>HYPERLINK("#'EK-22'!A1","İhale İle Yapılan Hizmet Alımlarının İlk Hakediş Ödemelerine İlişkin  Ön Mali Kontrol Listesi")</f>
        <v>İhale İle Yapılan Hizmet Alımlarının İlk Hakediş Ödemelerine İlişkin  Ön Mali Kontrol Listesi</v>
      </c>
      <c r="D28" s="137"/>
      <c r="E28" s="137"/>
      <c r="F28" s="138"/>
    </row>
    <row r="29" spans="2:6" s="50" customFormat="1" ht="39.75" customHeight="1" x14ac:dyDescent="0.25">
      <c r="B29" s="112">
        <v>23</v>
      </c>
      <c r="C29" s="136" t="str">
        <f>HYPERLINK("#'EK-23'!A1","İhale ile Yapılan Yapım İşlerinin İlk Hakediş Ödemelerine İlişkin Ön Mali Kontrol Listesi")</f>
        <v>İhale ile Yapılan Yapım İşlerinin İlk Hakediş Ödemelerine İlişkin Ön Mali Kontrol Listesi</v>
      </c>
      <c r="D29" s="137"/>
      <c r="E29" s="137"/>
      <c r="F29" s="138"/>
    </row>
    <row r="30" spans="2:6" s="50" customFormat="1" ht="39.75" customHeight="1" x14ac:dyDescent="0.25">
      <c r="B30" s="112">
        <v>24</v>
      </c>
      <c r="C30" s="136" t="str">
        <f>HYPERLINK("#'EK-24'!A1","İhale ile Yapılan Elektrik Ödemelerine İlişkin Ön Mali Kontrol Listesi")</f>
        <v>İhale ile Yapılan Elektrik Ödemelerine İlişkin Ön Mali Kontrol Listesi</v>
      </c>
      <c r="D30" s="137"/>
      <c r="E30" s="137"/>
      <c r="F30" s="138"/>
    </row>
    <row r="31" spans="2:6" s="50" customFormat="1" ht="39.75" customHeight="1" x14ac:dyDescent="0.25">
      <c r="B31" s="112">
        <v>25</v>
      </c>
      <c r="C31" s="136" t="str">
        <f>HYPERLINK("#'EK-25'!A1","Hizmet Alımı Hakediş Ödemelerine İlişkin Ön Mali Kontrol Listesi")</f>
        <v>Hizmet Alımı Hakediş Ödemelerine İlişkin Ön Mali Kontrol Listesi</v>
      </c>
      <c r="D31" s="137"/>
      <c r="E31" s="137"/>
      <c r="F31" s="138"/>
    </row>
    <row r="32" spans="2:6" s="50" customFormat="1" ht="39.75" customHeight="1" x14ac:dyDescent="0.25">
      <c r="B32" s="112">
        <v>26</v>
      </c>
      <c r="C32" s="136" t="str">
        <f>HYPERLINK("#'EK-26'!A1","Yapım İşleri Hakediş Ödemelerine İlişkin Ön Mali Kontrol Listesi")</f>
        <v>Yapım İşleri Hakediş Ödemelerine İlişkin Ön Mali Kontrol Listesi</v>
      </c>
      <c r="D32" s="137"/>
      <c r="E32" s="137"/>
      <c r="F32" s="138"/>
    </row>
    <row r="33" spans="2:6" s="50" customFormat="1" ht="39.75" customHeight="1" x14ac:dyDescent="0.25">
      <c r="B33" s="112">
        <v>27</v>
      </c>
      <c r="C33" s="136" t="str">
        <f>HYPERLINK("#'EK-27'!A1","4734 Sayılı Kanun 22/d Maddesi Geeğeince Yapılacak Yapım İşleri Ödemelerine İlişkin Ön Mali Kontrol Listesi")</f>
        <v>4734 Sayılı Kanun 22/d Maddesi Geeğeince Yapılacak Yapım İşleri Ödemelerine İlişkin Ön Mali Kontrol Listesi</v>
      </c>
      <c r="D33" s="137"/>
      <c r="E33" s="137"/>
      <c r="F33" s="138"/>
    </row>
    <row r="34" spans="2:6" s="97" customFormat="1" ht="35.25" customHeight="1" x14ac:dyDescent="0.25">
      <c r="B34" s="112">
        <v>28</v>
      </c>
      <c r="C34" s="136" t="str">
        <f>HYPERLINK("#'EK-28'!A1","4734 Sayılı Kanun 22/d Kapsamında Yapılacak Hizmet Alımlarına İlişkin Ön Mali Kontrol Listesi")</f>
        <v>4734 Sayılı Kanun 22/d Kapsamında Yapılacak Hizmet Alımlarına İlişkin Ön Mali Kontrol Listesi</v>
      </c>
      <c r="D34" s="137"/>
      <c r="E34" s="137"/>
      <c r="F34" s="138"/>
    </row>
    <row r="35" spans="2:6" s="50" customFormat="1" ht="39.75" customHeight="1" x14ac:dyDescent="0.25">
      <c r="B35" s="112">
        <v>29</v>
      </c>
      <c r="C35" s="136" t="str">
        <f>HYPERLINK("#'EK-29'!A1","4734 Sayılı Kanun 22/d Kapsamında Yapılacak Mal Alımlarına İlişkin Ön Mali Kontrol Listesi")</f>
        <v>4734 Sayılı Kanun 22/d Kapsamında Yapılacak Mal Alımlarına İlişkin Ön Mali Kontrol Listesi</v>
      </c>
      <c r="D35" s="137"/>
      <c r="E35" s="137"/>
      <c r="F35" s="138"/>
    </row>
    <row r="36" spans="2:6" s="50" customFormat="1" ht="39.75" customHeight="1" x14ac:dyDescent="0.25">
      <c r="B36" s="112">
        <v>30</v>
      </c>
      <c r="C36" s="136" t="str">
        <f>HYPERLINK("#'EK-30'!A1","4734 Sayılı Kanun 22/a Maddesi Kapsamında Yapılacak Alımlara İlişkin Ön Mali Kontrol Listesi")</f>
        <v>4734 Sayılı Kanun 22/a Maddesi Kapsamında Yapılacak Alımlara İlişkin Ön Mali Kontrol Listesi</v>
      </c>
      <c r="D36" s="137"/>
      <c r="E36" s="137"/>
      <c r="F36" s="138"/>
    </row>
    <row r="37" spans="2:6" s="50" customFormat="1" ht="39.75" customHeight="1" x14ac:dyDescent="0.25">
      <c r="B37" s="112">
        <v>31</v>
      </c>
      <c r="C37" s="136" t="str">
        <f>HYPERLINK("#'EK-31'!A1","4734 Sayılı Kanun 22/b Maddesi Kapsamında Yapılacak Alımlara İlişkin Ön Mali Kontrol Listesi")</f>
        <v>4734 Sayılı Kanun 22/b Maddesi Kapsamında Yapılacak Alımlara İlişkin Ön Mali Kontrol Listesi</v>
      </c>
      <c r="D37" s="137"/>
      <c r="E37" s="137"/>
      <c r="F37" s="138"/>
    </row>
    <row r="38" spans="2:6" s="50" customFormat="1" ht="39.75" customHeight="1" x14ac:dyDescent="0.25">
      <c r="B38" s="112">
        <v>32</v>
      </c>
      <c r="C38" s="136" t="str">
        <f>HYPERLINK("#'EK-32'!A1","4734 Sayılı Kanun 22/c Maddesi Kapsamında Yapılacak Alımlara İlişkin Ön Mali Kontrol Listesi")</f>
        <v>4734 Sayılı Kanun 22/c Maddesi Kapsamında Yapılacak Alımlara İlişkin Ön Mali Kontrol Listesi</v>
      </c>
      <c r="D38" s="137"/>
      <c r="E38" s="137"/>
      <c r="F38" s="138"/>
    </row>
    <row r="39" spans="2:6" s="50" customFormat="1" ht="39.75" customHeight="1" x14ac:dyDescent="0.25">
      <c r="B39" s="112">
        <v>33</v>
      </c>
      <c r="C39" s="136" t="str">
        <f>HYPERLINK("#'EK-33'!A1","4734 Sayılı Kanun 3.Madde  Kapsamında DMO Üzerinden Yapılacak Akaryakıt Alımlarına İlişkin Ön Mali Kontrol Listesi")</f>
        <v>4734 Sayılı Kanun 3.Madde  Kapsamında DMO Üzerinden Yapılacak Akaryakıt Alımlarına İlişkin Ön Mali Kontrol Listesi</v>
      </c>
      <c r="D39" s="137"/>
      <c r="E39" s="137"/>
      <c r="F39" s="138"/>
    </row>
    <row r="40" spans="2:6" s="50" customFormat="1" ht="39.75" customHeight="1" x14ac:dyDescent="0.25">
      <c r="B40" s="112">
        <v>34</v>
      </c>
      <c r="C40" s="136" t="str">
        <f>HYPERLINK("#'EK-34'!A1","Yurt İçi Geçici Görev Yolluğu Ödemelerine İlişkin Ön Mali Kontrol Listesi")</f>
        <v>Yurt İçi Geçici Görev Yolluğu Ödemelerine İlişkin Ön Mali Kontrol Listesi</v>
      </c>
      <c r="D40" s="137"/>
      <c r="E40" s="137"/>
      <c r="F40" s="138"/>
    </row>
    <row r="41" spans="2:6" s="50" customFormat="1" ht="39.75" customHeight="1" x14ac:dyDescent="0.25">
      <c r="B41" s="112">
        <v>35</v>
      </c>
      <c r="C41" s="136" t="str">
        <f>HYPERLINK("#'EK-35'!A1","Yurt İçi Sürekli Görev Yolluğu Ödemelerine İlişkin Ön Mali Kontrol Listesi")</f>
        <v>Yurt İçi Sürekli Görev Yolluğu Ödemelerine İlişkin Ön Mali Kontrol Listesi</v>
      </c>
      <c r="D41" s="137"/>
      <c r="E41" s="137"/>
      <c r="F41" s="138"/>
    </row>
    <row r="42" spans="2:6" ht="35.25" customHeight="1" x14ac:dyDescent="0.25">
      <c r="B42" s="112">
        <v>36</v>
      </c>
      <c r="C42" s="136" t="str">
        <f>HYPERLINK("#'EK-36'!A1","Yurt Dışı Geçici Görev Yolluğu Ödemelerine İlişkin Ön Mali Kontrol Listesi")</f>
        <v>Yurt Dışı Geçici Görev Yolluğu Ödemelerine İlişkin Ön Mali Kontrol Listesi</v>
      </c>
      <c r="D42" s="137"/>
      <c r="E42" s="137"/>
      <c r="F42" s="138"/>
    </row>
    <row r="43" spans="2:6" ht="35.25" customHeight="1" x14ac:dyDescent="0.25">
      <c r="B43" s="112">
        <v>37</v>
      </c>
      <c r="C43" s="136" t="str">
        <f>HYPERLINK("#'EK-37'!A1","Emekli Yolluğu Ödemelerine İlişkin Ön Mali Kontrol Listesi")</f>
        <v>Emekli Yolluğu Ödemelerine İlişkin Ön Mali Kontrol Listesi</v>
      </c>
      <c r="D43" s="137"/>
      <c r="E43" s="137"/>
      <c r="F43" s="138"/>
    </row>
    <row r="44" spans="2:6" ht="35.25" customHeight="1" x14ac:dyDescent="0.25">
      <c r="B44" s="112">
        <v>38</v>
      </c>
      <c r="C44" s="136" t="str">
        <f>HYPERLINK("#'EK-38'!A1","Telefon-Faks Aboneliği Ödemelerine İlişkin Ön Mali Kontrol Listesi")</f>
        <v>Telefon-Faks Aboneliği Ödemelerine İlişkin Ön Mali Kontrol Listesi</v>
      </c>
      <c r="D44" s="137"/>
      <c r="E44" s="137"/>
      <c r="F44" s="138"/>
    </row>
    <row r="45" spans="2:6" ht="35.25" customHeight="1" x14ac:dyDescent="0.25">
      <c r="B45" s="112">
        <v>39</v>
      </c>
      <c r="C45" s="154" t="str">
        <f>HYPERLINK("#'EK-39'!A1","Elektrik Aboneliği Ödemelerine İlişkin Ön Mali Kontrol Listesi")</f>
        <v>Elektrik Aboneliği Ödemelerine İlişkin Ön Mali Kontrol Listesi</v>
      </c>
      <c r="D45" s="155"/>
      <c r="E45" s="155"/>
      <c r="F45" s="156"/>
    </row>
    <row r="46" spans="2:6" ht="35.25" customHeight="1" x14ac:dyDescent="0.25">
      <c r="B46" s="112">
        <v>40</v>
      </c>
      <c r="C46" s="154" t="str">
        <f>HYPERLINK("#'EK-40'!A1","Doğal Gaz Aboneliği Ödemelerine İlişkin Ön Mali Kontrol Listesi")</f>
        <v>Doğal Gaz Aboneliği Ödemelerine İlişkin Ön Mali Kontrol Listesi</v>
      </c>
      <c r="D46" s="155"/>
      <c r="E46" s="155"/>
      <c r="F46" s="156"/>
    </row>
    <row r="47" spans="2:6" ht="35.25" customHeight="1" x14ac:dyDescent="0.25">
      <c r="B47" s="112">
        <v>41</v>
      </c>
      <c r="C47" s="154" t="str">
        <f>HYPERLINK("#'EK-41'!A1","Su Abonelik Ödemelerine İlişkin Ön Mali Kontrol Listesi")</f>
        <v>Su Abonelik Ödemelerine İlişkin Ön Mali Kontrol Listesi</v>
      </c>
      <c r="D47" s="155"/>
      <c r="E47" s="155"/>
      <c r="F47" s="156"/>
    </row>
    <row r="48" spans="2:6" ht="35.25" customHeight="1" x14ac:dyDescent="0.25">
      <c r="B48" s="112">
        <v>42</v>
      </c>
      <c r="C48" s="154" t="str">
        <f>HYPERLINK("#'EK-42'!A1","Avukat Vekalet Ücreti Ödemelerine İlişkin Ön Mali Kontrol Listesi")</f>
        <v>Avukat Vekalet Ücreti Ödemelerine İlişkin Ön Mali Kontrol Listesi</v>
      </c>
      <c r="D48" s="155"/>
      <c r="E48" s="155"/>
      <c r="F48" s="156"/>
    </row>
    <row r="49" spans="2:6" ht="35.25" customHeight="1" x14ac:dyDescent="0.25">
      <c r="B49" s="112">
        <v>43</v>
      </c>
      <c r="C49" s="154" t="str">
        <f>HYPERLINK("#'EK-43'!A1","Temsil Ağırlama Giderlerine İlişkin Ön Mali Kontrol Listesi")</f>
        <v>Temsil Ağırlama Giderlerine İlişkin Ön Mali Kontrol Listesi</v>
      </c>
      <c r="D49" s="155"/>
      <c r="E49" s="155"/>
      <c r="F49" s="156"/>
    </row>
    <row r="50" spans="2:6" ht="35.25" customHeight="1" x14ac:dyDescent="0.25">
      <c r="B50" s="112">
        <v>44</v>
      </c>
      <c r="C50" s="154" t="str">
        <f>HYPERLINK("#'EK44'!A1","Döner Sermayeden Aktarılan BAP paylarına  İlişkin Ön Mali Kontrol Listesi")</f>
        <v>Döner Sermayeden Aktarılan BAP paylarına  İlişkin Ön Mali Kontrol Listesi</v>
      </c>
      <c r="D50" s="155"/>
      <c r="E50" s="155"/>
      <c r="F50" s="156"/>
    </row>
    <row r="51" spans="2:6" ht="35.25" customHeight="1" x14ac:dyDescent="0.25">
      <c r="B51" s="112">
        <v>45</v>
      </c>
      <c r="C51" s="154" t="str">
        <f>HYPERLINK("#'EK-45'!A1","Jüri Üyeliği Ödemelerine İlişkin Ön Mali Kontrol Listesi")</f>
        <v>Jüri Üyeliği Ödemelerine İlişkin Ön Mali Kontrol Listesi</v>
      </c>
      <c r="D51" s="155"/>
      <c r="E51" s="155"/>
      <c r="F51" s="156"/>
    </row>
    <row r="52" spans="2:6" ht="35.25" customHeight="1" x14ac:dyDescent="0.25">
      <c r="B52" s="112">
        <v>46</v>
      </c>
      <c r="C52" s="154" t="str">
        <f>HYPERLINK("#'EK-46'!A1","YÖK Doktora Destek Bursu Ödemelerine İlişkin Ön Mali Kontrol Listesi")</f>
        <v>YÖK Doktora Destek Bursu Ödemelerine İlişkin Ön Mali Kontrol Listesi</v>
      </c>
      <c r="D52" s="155"/>
      <c r="E52" s="155"/>
      <c r="F52" s="156"/>
    </row>
    <row r="53" spans="2:6" ht="35.25" customHeight="1" x14ac:dyDescent="0.25">
      <c r="B53" s="112">
        <v>47</v>
      </c>
      <c r="C53" s="154" t="str">
        <f>HYPERLINK("#'EK-47'!A1","YÖK Lisans Destek Bursu Ödemelerine İlişkin Ön Mali Kontrol Listesi")</f>
        <v>YÖK Lisans Destek Bursu Ödemelerine İlişkin Ön Mali Kontrol Listesi</v>
      </c>
      <c r="D53" s="155"/>
      <c r="E53" s="155"/>
      <c r="F53" s="156"/>
    </row>
    <row r="54" spans="2:6" ht="35.25" customHeight="1" x14ac:dyDescent="0.25">
      <c r="B54" s="112">
        <v>48</v>
      </c>
      <c r="C54" s="154" t="str">
        <f>HYPERLINK("#'EK-48'!A1","Ret ve İade İşlemlerine İlişkin  Ön Mali Kontrol Listesi")</f>
        <v>Ret ve İade İşlemlerine İlişkin  Ön Mali Kontrol Listesi</v>
      </c>
      <c r="D54" s="155"/>
      <c r="E54" s="155"/>
      <c r="F54" s="156"/>
    </row>
    <row r="55" spans="2:6" ht="35.25" customHeight="1" x14ac:dyDescent="0.25">
      <c r="B55" s="112">
        <v>49</v>
      </c>
      <c r="C55" s="154" t="str">
        <f>HYPERLINK("#'EK-49'!A1","Emanetlerden Yapılan İadelere İlişkin  Ön Mali Kontrol Listesi")</f>
        <v>Emanetlerden Yapılan İadelere İlişkin  Ön Mali Kontrol Listesi</v>
      </c>
      <c r="D55" s="155"/>
      <c r="E55" s="155"/>
      <c r="F55" s="156"/>
    </row>
    <row r="56" spans="2:6" ht="35.25" customHeight="1" x14ac:dyDescent="0.25">
      <c r="B56" s="112">
        <v>50</v>
      </c>
      <c r="C56" s="154" t="str">
        <f>HYPERLINK("#'EK-50'!A1","Basın İlan Giderleri Ödemesine İlişkin Ön Mali Kontrol Listesi")</f>
        <v>Basın İlan Giderleri Ödemesine İlişkin Ön Mali Kontrol Listesi</v>
      </c>
      <c r="D56" s="155"/>
      <c r="E56" s="155"/>
      <c r="F56" s="156"/>
    </row>
    <row r="57" spans="2:6" ht="35.25" customHeight="1" x14ac:dyDescent="0.25">
      <c r="B57" s="112">
        <v>51</v>
      </c>
      <c r="C57" s="154" t="str">
        <f>HYPERLINK("#'EK-51'!A1","Spor Organizasyonları Hakem-Sağlık Personeli Ücret Ödemelerine İlişkin Ön Mali Kontrol Listesi")</f>
        <v>Spor Organizasyonları Hakem-Sağlık Personeli Ücret Ödemelerine İlişkin Ön Mali Kontrol Listesi</v>
      </c>
      <c r="D57" s="155"/>
      <c r="E57" s="155"/>
      <c r="F57" s="156"/>
    </row>
    <row r="58" spans="2:6" ht="35.25" customHeight="1" x14ac:dyDescent="0.25">
      <c r="B58" s="112">
        <v>52</v>
      </c>
      <c r="C58" s="154" t="str">
        <f>HYPERLINK("#'EK-52'!A1","Mahkeme ve Harç Giderleri Avans Açma ve Kapama Ön Mali Kontrol Listesi")</f>
        <v>Mahkeme ve Harç Giderleri Avans Açma ve Kapama Ön Mali Kontrol Listesi</v>
      </c>
      <c r="D58" s="155"/>
      <c r="E58" s="155"/>
      <c r="F58" s="156"/>
    </row>
    <row r="59" spans="2:6" ht="35.25" customHeight="1" x14ac:dyDescent="0.25">
      <c r="B59" s="112">
        <v>53</v>
      </c>
      <c r="C59" s="154" t="str">
        <f>HYPERLINK("#'EK-53'!A1","İş Avansı ve Kredi Ön Ödemesine İlişkin  Ön Mali Kontrol Listesi")</f>
        <v>İş Avansı ve Kredi Ön Ödemesine İlişkin  Ön Mali Kontrol Listesi</v>
      </c>
      <c r="D59" s="155"/>
      <c r="E59" s="155"/>
      <c r="F59" s="156"/>
    </row>
    <row r="60" spans="2:6" ht="35.25" customHeight="1" x14ac:dyDescent="0.25">
      <c r="B60" s="112">
        <v>54</v>
      </c>
      <c r="C60" s="154" t="str">
        <f>HYPERLINK("#'EK-54'!A1","İş Avans ve Kredi Kapatma Ödemelerine İlişkin Ön Mali Kontrol Listesi")</f>
        <v>İş Avans ve Kredi Kapatma Ödemelerine İlişkin Ön Mali Kontrol Listesi</v>
      </c>
      <c r="D60" s="155"/>
      <c r="E60" s="155"/>
      <c r="F60" s="156"/>
    </row>
    <row r="61" spans="2:6" ht="35.25" customHeight="1" x14ac:dyDescent="0.25">
      <c r="B61" s="112">
        <v>55</v>
      </c>
      <c r="C61" s="154" t="str">
        <f>HYPERLINK("#'EK-55'!A1","Yolluk Avansı Ön Ödemelere İlişkin Ön Mali Kontrol Listesi")</f>
        <v>Yolluk Avansı Ön Ödemelere İlişkin Ön Mali Kontrol Listesi</v>
      </c>
      <c r="D61" s="155"/>
      <c r="E61" s="155"/>
      <c r="F61" s="156"/>
    </row>
    <row r="62" spans="2:6" ht="35.25" customHeight="1" x14ac:dyDescent="0.25">
      <c r="B62" s="112">
        <v>56</v>
      </c>
      <c r="C62" s="154" t="str">
        <f>HYPERLINK("#'EK-56'!A1","Yolluk Avansı Kapatma Ödemelerine İlişkin Ön Mali Kontrol Listesi")</f>
        <v>Yolluk Avansı Kapatma Ödemelerine İlişkin Ön Mali Kontrol Listesi</v>
      </c>
      <c r="D62" s="155"/>
      <c r="E62" s="155"/>
      <c r="F62" s="156"/>
    </row>
    <row r="63" spans="2:6" ht="35.25" customHeight="1" x14ac:dyDescent="0.25">
      <c r="B63" s="112">
        <v>57</v>
      </c>
      <c r="C63" s="157" t="str">
        <f>HYPERLINK("#'EK-57'!A1","BAP/TÜBİTAK/TÜSEB  Burs Ödemesine İlişkin Ön Mali Kontrol Listesi")</f>
        <v>BAP/TÜBİTAK/TÜSEB  Burs Ödemesine İlişkin Ön Mali Kontrol Listesi</v>
      </c>
      <c r="D63" s="158"/>
      <c r="E63" s="158"/>
      <c r="F63" s="159"/>
    </row>
    <row r="64" spans="2:6" ht="35.25" customHeight="1" x14ac:dyDescent="0.25">
      <c r="B64" s="112">
        <v>58</v>
      </c>
      <c r="C64" s="154" t="str">
        <f>HYPERLINK("#'EK-58'!A1","TÜBİTAK/TÜSEB PTİ Ödeme İşlemlerine İlişkin Ön Mali Kontrol Listesi")</f>
        <v>TÜBİTAK/TÜSEB PTİ Ödeme İşlemlerine İlişkin Ön Mali Kontrol Listesi</v>
      </c>
      <c r="D64" s="155"/>
      <c r="E64" s="155"/>
      <c r="F64" s="156"/>
    </row>
    <row r="65" spans="2:6" ht="35.25" customHeight="1" x14ac:dyDescent="0.25">
      <c r="B65" s="112">
        <v>59</v>
      </c>
      <c r="C65" s="154" t="str">
        <f>HYPERLINK("#'EK-59'!A1","AB Projeleri Kapsamında Çalışanlara Yapılacak Ödemelere İlişkin Ön Mali Kontrol Listesi")</f>
        <v>AB Projeleri Kapsamında Çalışanlara Yapılacak Ödemelere İlişkin Ön Mali Kontrol Listesi</v>
      </c>
      <c r="D65" s="155"/>
      <c r="E65" s="155"/>
      <c r="F65" s="156"/>
    </row>
    <row r="66" spans="2:6" ht="35.25" customHeight="1" x14ac:dyDescent="0.25">
      <c r="B66" s="112">
        <v>60</v>
      </c>
      <c r="C66" s="154" t="str">
        <f>HYPERLINK("#'EK-60'!A1","AB  Projeleri Ortaklara Pay Aktarımı Ödemelere İlişkin Ön Mali Kontrol Listesi")</f>
        <v>AB  Projeleri Ortaklara Pay Aktarımı Ödemelere İlişkin Ön Mali Kontrol Listesi</v>
      </c>
      <c r="D66" s="155"/>
      <c r="E66" s="155"/>
      <c r="F66" s="156"/>
    </row>
    <row r="67" spans="2:6" ht="35.25" customHeight="1" x14ac:dyDescent="0.25">
      <c r="B67" s="112">
        <v>61</v>
      </c>
      <c r="C67" s="154" t="str">
        <f>HYPERLINK("#'EK-61'!A1","BAP/AB/TÜBİTAK/TÜSEB Doğrudan Temin Alımlarına İlişkin(4734 sayılı Kamu İhale Kanunu'nun 3/f maddesi)")</f>
        <v>BAP/AB/TÜBİTAK/TÜSEB Doğrudan Temin Alımlarına İlişkin(4734 sayılı Kamu İhale Kanunu'nun 3/f maddesi)</v>
      </c>
      <c r="D67" s="155"/>
      <c r="E67" s="155"/>
      <c r="F67" s="156"/>
    </row>
    <row r="68" spans="2:6" ht="29.25" customHeight="1" x14ac:dyDescent="0.25">
      <c r="B68" s="112">
        <v>62</v>
      </c>
      <c r="C68" s="154" t="str">
        <f>HYPERLINK("#'EK-62'!A1","BAP/AB/TÜBİTAK/TÜSEB Doğrudan Temin (22-a-b-c) Ön Mali Kontrol Listesi (4734 sayılı Kamu İhale Kanunu'nun 3/f maddesi)  ")</f>
        <v xml:space="preserve">BAP/AB/TÜBİTAK/TÜSEB Doğrudan Temin (22-a-b-c) Ön Mali Kontrol Listesi (4734 sayılı Kamu İhale Kanunu'nun 3/f maddesi)  </v>
      </c>
      <c r="D68" s="155"/>
      <c r="E68" s="155"/>
      <c r="F68" s="156"/>
    </row>
    <row r="69" spans="2:6" ht="33" customHeight="1" x14ac:dyDescent="0.25">
      <c r="B69" s="112">
        <v>63</v>
      </c>
      <c r="C69" s="154" t="str">
        <f>HYPERLINK("#'EK-63'!A1","BAP/AB/TÜBİTAK/TÜSEB Doğrudan Temin (22-a-b-c) Ön Mali Kontrol Listesi (4734 sayılı Kamu İhale Kanunu'nun 3/f maddesi)  
")</f>
        <v xml:space="preserve">BAP/AB/TÜBİTAK/TÜSEB Doğrudan Temin (22-a-b-c) Ön Mali Kontrol Listesi (4734 sayılı Kamu İhale Kanunu'nun 3/f maddesi)  
</v>
      </c>
      <c r="D69" s="155"/>
      <c r="E69" s="155"/>
      <c r="F69" s="156"/>
    </row>
    <row r="70" spans="2:6" ht="33" customHeight="1" x14ac:dyDescent="0.25">
      <c r="B70" s="112">
        <v>64</v>
      </c>
      <c r="C70" s="154" t="str">
        <f>HYPERLINK("#'EK-64'!A1","BAP/AB/TÜBİTAK/TÜSEB/ERASMUS Avans Kapama Ödemelerine İlişkin Ön Mali Kontrol Listesi")</f>
        <v>BAP/AB/TÜBİTAK/TÜSEB/ERASMUS Avans Kapama Ödemelerine İlişkin Ön Mali Kontrol Listesi</v>
      </c>
      <c r="D70" s="155"/>
      <c r="E70" s="155"/>
      <c r="F70" s="156"/>
    </row>
    <row r="71" spans="2:6" ht="33" customHeight="1" x14ac:dyDescent="0.25">
      <c r="B71" s="112">
        <v>65</v>
      </c>
      <c r="C71" s="154" t="str">
        <f>HYPERLINK("#'EK-65'!A1","Erasmus Hibe İşlemlerine İlişkin Ön Mali Kontrol Listesi")</f>
        <v>Erasmus Hibe İşlemlerine İlişkin Ön Mali Kontrol Listesi</v>
      </c>
      <c r="D71" s="155"/>
      <c r="E71" s="155"/>
      <c r="F71" s="156"/>
    </row>
    <row r="72" spans="2:6" ht="33" customHeight="1" x14ac:dyDescent="0.25">
      <c r="B72" s="112">
        <v>66</v>
      </c>
      <c r="C72" s="154" t="str">
        <f>HYPERLINK("#'EK-66'!A1","Erasmus Vize ve Sigorta Hibe Desteğine İlişkin
Ön Mali Kontrol Listesi")</f>
        <v>Erasmus Vize ve Sigorta Hibe Desteğine İlişkin
Ön Mali Kontrol Listesi</v>
      </c>
      <c r="D72" s="155"/>
      <c r="E72" s="155"/>
      <c r="F72" s="156"/>
    </row>
    <row r="73" spans="2:6" ht="33" customHeight="1" x14ac:dyDescent="0.25">
      <c r="B73" s="112">
        <v>67</v>
      </c>
      <c r="C73" s="154" t="str">
        <f>HYPERLINK("#'EK-67'!A1","Erasmus %20/30'luk Ödemelere İlişkin Ön Mali Kontrol Listesi")</f>
        <v>Erasmus %20/30'luk Ödemelere İlişkin Ön Mali Kontrol Listesi</v>
      </c>
      <c r="D73" s="155"/>
      <c r="E73" s="155"/>
      <c r="F73" s="156"/>
    </row>
    <row r="74" spans="2:6" s="74" customFormat="1" ht="25.5" customHeight="1" x14ac:dyDescent="0.3">
      <c r="B74" s="7">
        <v>68</v>
      </c>
      <c r="C74" s="167" t="str">
        <f>HYPERLINK("#'EK-68'!A1","4734 Sayılı Kamu İhale Kanununun 3 Üncü Maddesinin (E) Bendine Göre Alımlar Ön Mali Kontrol Listesi")</f>
        <v>4734 Sayılı Kamu İhale Kanununun 3 Üncü Maddesinin (E) Bendine Göre Alımlar Ön Mali Kontrol Listesi</v>
      </c>
      <c r="D74" s="167"/>
      <c r="E74" s="167"/>
      <c r="F74" s="167"/>
    </row>
    <row r="75" spans="2:6" ht="32.25" customHeight="1" x14ac:dyDescent="0.25">
      <c r="B75" s="7">
        <v>69</v>
      </c>
      <c r="C75" s="167" t="str">
        <f>HYPERLINK("#'EK-69'!A1","BAP Yurt İçi Geçici Görev Yolluğu Ödemelerine İlişkin Ön Mali Kontrol Listesi")</f>
        <v>BAP Yurt İçi Geçici Görev Yolluğu Ödemelerine İlişkin Ön Mali Kontrol Listesi</v>
      </c>
      <c r="D75" s="167"/>
      <c r="E75" s="167"/>
      <c r="F75" s="167"/>
    </row>
    <row r="76" spans="2:6" ht="32.25" customHeight="1" x14ac:dyDescent="0.25">
      <c r="B76" s="7">
        <v>70</v>
      </c>
      <c r="C76" s="166" t="str">
        <f>HYPERLINK("#'EK-70'!A1","BAP Yurt Dışı Geçici Görev Yolluğu Ödemelerine İlişkin Ön Mali Kontrol Listesi")</f>
        <v>BAP Yurt Dışı Geçici Görev Yolluğu Ödemelerine İlişkin Ön Mali Kontrol Listesi</v>
      </c>
      <c r="D76" s="167"/>
      <c r="E76" s="167"/>
      <c r="F76" s="167"/>
    </row>
    <row r="77" spans="2:6" ht="32.25" customHeight="1" x14ac:dyDescent="0.25">
      <c r="B77" s="7">
        <v>71</v>
      </c>
      <c r="C77" s="168" t="str">
        <f>HYPERLINK("#'EK-71'!A1","Resmî Kurumlara Ödenen Transfer Ödemeleri")</f>
        <v>Resmî Kurumlara Ödenen Transfer Ödemeleri</v>
      </c>
      <c r="D77" s="169"/>
      <c r="E77" s="169"/>
      <c r="F77" s="170"/>
    </row>
    <row r="78" spans="2:6" ht="32.25" customHeight="1" x14ac:dyDescent="0.25">
      <c r="B78" s="7">
        <v>72</v>
      </c>
      <c r="C78" s="166" t="str">
        <f>HYPERLINK("#'EK-72'!A1","Geçici Teminat İadesine İlişkin Ön Mali Kontrol Listesi")</f>
        <v>Geçici Teminat İadesine İlişkin Ön Mali Kontrol Listesi</v>
      </c>
      <c r="D78" s="167"/>
      <c r="E78" s="167"/>
      <c r="F78" s="167"/>
    </row>
    <row r="79" spans="2:6" ht="32.25" customHeight="1" x14ac:dyDescent="0.25">
      <c r="B79" s="7">
        <v>73</v>
      </c>
      <c r="C79" s="167" t="str">
        <f>HYPERLINK("#'EK-73'!A1","Kesin Teminat İadesine İlişkin Ön Mali Kontrol Listesi")</f>
        <v>Kesin Teminat İadesine İlişkin Ön Mali Kontrol Listesi</v>
      </c>
      <c r="D79" s="167"/>
      <c r="E79" s="167"/>
      <c r="F79" s="167"/>
    </row>
    <row r="80" spans="2:6" ht="32.25" customHeight="1" x14ac:dyDescent="0.25">
      <c r="B80" s="7">
        <v>74</v>
      </c>
      <c r="C80" s="167" t="str">
        <f>HYPERLINK("#'EK-74'!A1","Yurtdışı sürekli görev yolluğu Ön Mali Kontrol Listesi")</f>
        <v>Yurtdışı sürekli görev yolluğu Ön Mali Kontrol Listesi</v>
      </c>
      <c r="D80" s="167"/>
      <c r="E80" s="167"/>
      <c r="F80" s="167"/>
    </row>
    <row r="81" spans="2:6" ht="30" customHeight="1" x14ac:dyDescent="0.25">
      <c r="B81" s="7">
        <v>75</v>
      </c>
      <c r="C81" s="163" t="str">
        <f>HYPERLINK("#'EK-75'!A1","Stajyer Öğrencilerin SGK Prim Ödemesine İlişkin Ön Mali Kontrol Listesi")</f>
        <v>Stajyer Öğrencilerin SGK Prim Ödemesine İlişkin Ön Mali Kontrol Listesi</v>
      </c>
      <c r="D81" s="164"/>
      <c r="E81" s="164"/>
      <c r="F81" s="165"/>
    </row>
    <row r="82" spans="2:6" ht="35.25" customHeight="1" x14ac:dyDescent="0.25">
      <c r="B82" s="7">
        <v>76</v>
      </c>
      <c r="C82" s="130" t="str">
        <f>HYPERLINK("#'EK-76'!A1","3308 Sayılı Mesleki Eğitim Kanununa Göre Aday, Çırak ve Çıraklar ile İşletmelerde Mesleki Eğitim Gören, Staj veya Tamamlayıcı Eğitime Devam Eden Öğrencilere Ödenecek Ücretlere Yönelik Devlet Katkısına İlişkin Ön Mali Kontrol Listesi")</f>
        <v>3308 Sayılı Mesleki Eğitim Kanununa Göre Aday, Çırak ve Çıraklar ile İşletmelerde Mesleki Eğitim Gören, Staj veya Tamamlayıcı Eğitime Devam Eden Öğrencilere Ödenecek Ücretlere Yönelik Devlet Katkısına İlişkin Ön Mali Kontrol Listesi</v>
      </c>
      <c r="D82" s="131"/>
      <c r="E82" s="131"/>
      <c r="F82" s="132"/>
    </row>
    <row r="83" spans="2:6" ht="35.25" customHeight="1" x14ac:dyDescent="0.25">
      <c r="B83" s="7">
        <v>77</v>
      </c>
      <c r="C83" s="128" t="str">
        <f>HYPERLINK("#'EK-77'!A1","Fiili Hizmet Süresi Zammı Bildirimi SGK Prim Ödemesine İlişkin
Ön Mali Kontrol Listesi")</f>
        <v>Fiili Hizmet Süresi Zammı Bildirimi SGK Prim Ödemesine İlişkin
Ön Mali Kontrol Listesi</v>
      </c>
      <c r="D83" s="129"/>
      <c r="E83" s="129"/>
      <c r="F83" s="129"/>
    </row>
    <row r="84" spans="2:6" ht="32.25" customHeight="1" x14ac:dyDescent="0.25">
      <c r="B84" s="7">
        <v>78</v>
      </c>
      <c r="C84" s="160" t="str">
        <f>HYPERLINK("#'EK-78'!A1","Geliştirme Güçlüğü Ödeneği, İdari Görev Ödeneği ve Geriye Dönük Aile ve Çocuk Yardımı vb. Diğer Ödemelere İlişkin Ön Mali Kontrol Listesi")</f>
        <v>Geliştirme Güçlüğü Ödeneği, İdari Görev Ödeneği ve Geriye Dönük Aile ve Çocuk Yardımı vb. Diğer Ödemelere İlişkin Ön Mali Kontrol Listesi</v>
      </c>
      <c r="D84" s="161"/>
      <c r="E84" s="161"/>
      <c r="F84" s="162"/>
    </row>
  </sheetData>
  <mergeCells count="81">
    <mergeCell ref="C84:F84"/>
    <mergeCell ref="C81:F81"/>
    <mergeCell ref="C65:F65"/>
    <mergeCell ref="C66:F66"/>
    <mergeCell ref="C67:F67"/>
    <mergeCell ref="C78:F78"/>
    <mergeCell ref="C80:F80"/>
    <mergeCell ref="C70:F70"/>
    <mergeCell ref="C71:F71"/>
    <mergeCell ref="C72:F72"/>
    <mergeCell ref="C73:F73"/>
    <mergeCell ref="C75:F75"/>
    <mergeCell ref="C76:F76"/>
    <mergeCell ref="C77:F77"/>
    <mergeCell ref="C74:F74"/>
    <mergeCell ref="C79:F79"/>
    <mergeCell ref="C51:F51"/>
    <mergeCell ref="C68:F68"/>
    <mergeCell ref="C69:F69"/>
    <mergeCell ref="C52:F52"/>
    <mergeCell ref="C53:F53"/>
    <mergeCell ref="C54:F54"/>
    <mergeCell ref="C55:F55"/>
    <mergeCell ref="C56:F56"/>
    <mergeCell ref="C57:F57"/>
    <mergeCell ref="C58:F58"/>
    <mergeCell ref="C59:F59"/>
    <mergeCell ref="C60:F60"/>
    <mergeCell ref="C61:F61"/>
    <mergeCell ref="C62:F62"/>
    <mergeCell ref="C63:F63"/>
    <mergeCell ref="C64:F64"/>
    <mergeCell ref="C50:F50"/>
    <mergeCell ref="C39:F39"/>
    <mergeCell ref="C40:F40"/>
    <mergeCell ref="C41:F41"/>
    <mergeCell ref="C42:F42"/>
    <mergeCell ref="C43:F43"/>
    <mergeCell ref="C44:F44"/>
    <mergeCell ref="C45:F45"/>
    <mergeCell ref="C46:F46"/>
    <mergeCell ref="C47:F47"/>
    <mergeCell ref="C48:F48"/>
    <mergeCell ref="C49:F49"/>
    <mergeCell ref="C33:F33"/>
    <mergeCell ref="C34:F34"/>
    <mergeCell ref="C35:F35"/>
    <mergeCell ref="C36:F36"/>
    <mergeCell ref="C37:F37"/>
    <mergeCell ref="C28:F28"/>
    <mergeCell ref="C29:F29"/>
    <mergeCell ref="C30:F30"/>
    <mergeCell ref="C31:F31"/>
    <mergeCell ref="C32:F32"/>
    <mergeCell ref="C27:F27"/>
    <mergeCell ref="A2:A5"/>
    <mergeCell ref="B2:C5"/>
    <mergeCell ref="C7:F7"/>
    <mergeCell ref="C8:F8"/>
    <mergeCell ref="D2:F5"/>
    <mergeCell ref="C9:F9"/>
    <mergeCell ref="C10:F10"/>
    <mergeCell ref="C11:F11"/>
    <mergeCell ref="C12:F12"/>
    <mergeCell ref="C13:F13"/>
    <mergeCell ref="C83:F83"/>
    <mergeCell ref="C82:F82"/>
    <mergeCell ref="C14:F14"/>
    <mergeCell ref="C26:F26"/>
    <mergeCell ref="C15:F15"/>
    <mergeCell ref="C16:F16"/>
    <mergeCell ref="C17:F17"/>
    <mergeCell ref="C18:F18"/>
    <mergeCell ref="C19:F19"/>
    <mergeCell ref="C20:F20"/>
    <mergeCell ref="C21:F21"/>
    <mergeCell ref="C22:F22"/>
    <mergeCell ref="C23:F23"/>
    <mergeCell ref="C24:F24"/>
    <mergeCell ref="C25:F25"/>
    <mergeCell ref="C38:F3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2</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4</v>
      </c>
      <c r="C7" s="193"/>
      <c r="D7" s="193"/>
      <c r="E7" s="193"/>
      <c r="F7" s="193"/>
      <c r="G7" s="193"/>
      <c r="H7" s="193"/>
      <c r="I7" s="193"/>
      <c r="J7" s="193"/>
      <c r="K7" s="193"/>
      <c r="L7" s="194"/>
    </row>
    <row r="8" spans="2:13" ht="23.25" customHeight="1" x14ac:dyDescent="0.25">
      <c r="B8" s="195" t="s">
        <v>5</v>
      </c>
      <c r="C8" s="195"/>
      <c r="D8" s="195"/>
      <c r="E8" s="195"/>
      <c r="F8" s="195"/>
      <c r="G8" s="195"/>
      <c r="H8" s="195"/>
      <c r="I8" s="195"/>
      <c r="J8" s="195"/>
      <c r="K8" s="195"/>
      <c r="L8" s="195"/>
    </row>
    <row r="9" spans="2:13" ht="23.25" customHeight="1" x14ac:dyDescent="0.25">
      <c r="B9" s="195" t="s">
        <v>6</v>
      </c>
      <c r="C9" s="195"/>
      <c r="D9" s="196"/>
      <c r="E9" s="196"/>
      <c r="F9" s="196"/>
      <c r="G9" s="196"/>
      <c r="H9" s="196"/>
      <c r="I9" s="196"/>
      <c r="J9" s="196"/>
      <c r="K9" s="196"/>
      <c r="L9" s="196"/>
    </row>
    <row r="10" spans="2:13" ht="23.25"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69" t="s">
        <v>10</v>
      </c>
      <c r="K11" s="69" t="s">
        <v>11</v>
      </c>
      <c r="L11" s="69" t="s">
        <v>12</v>
      </c>
    </row>
    <row r="12" spans="2:13" s="33" customFormat="1" ht="44.25" customHeight="1" x14ac:dyDescent="0.25">
      <c r="B12" s="26">
        <v>1</v>
      </c>
      <c r="C12" s="175" t="s">
        <v>13</v>
      </c>
      <c r="D12" s="175"/>
      <c r="E12" s="175"/>
      <c r="F12" s="175"/>
      <c r="G12" s="175"/>
      <c r="H12" s="175"/>
      <c r="I12" s="175"/>
      <c r="J12" s="24"/>
      <c r="K12" s="70"/>
      <c r="L12" s="70"/>
    </row>
    <row r="13" spans="2:13" s="33" customFormat="1" ht="44.25" customHeight="1" x14ac:dyDescent="0.25">
      <c r="B13" s="10" t="s">
        <v>14</v>
      </c>
      <c r="C13" s="175" t="s">
        <v>15</v>
      </c>
      <c r="D13" s="175"/>
      <c r="E13" s="175"/>
      <c r="F13" s="175"/>
      <c r="G13" s="175"/>
      <c r="H13" s="175"/>
      <c r="I13" s="175"/>
      <c r="J13" s="24"/>
      <c r="K13" s="70"/>
      <c r="L13" s="70"/>
    </row>
    <row r="14" spans="2:13" s="33" customFormat="1" ht="44.25" customHeight="1" x14ac:dyDescent="0.25">
      <c r="B14" s="10" t="s">
        <v>16</v>
      </c>
      <c r="C14" s="175" t="s">
        <v>17</v>
      </c>
      <c r="D14" s="175"/>
      <c r="E14" s="175"/>
      <c r="F14" s="175"/>
      <c r="G14" s="175"/>
      <c r="H14" s="175"/>
      <c r="I14" s="175"/>
      <c r="J14" s="24"/>
      <c r="K14" s="70"/>
      <c r="L14" s="70"/>
    </row>
    <row r="15" spans="2:13" s="33" customFormat="1" ht="44.25" customHeight="1" x14ac:dyDescent="0.25">
      <c r="B15" s="10" t="s">
        <v>18</v>
      </c>
      <c r="C15" s="175" t="s">
        <v>19</v>
      </c>
      <c r="D15" s="175"/>
      <c r="E15" s="175"/>
      <c r="F15" s="175"/>
      <c r="G15" s="175"/>
      <c r="H15" s="175"/>
      <c r="I15" s="175"/>
      <c r="J15" s="24"/>
      <c r="K15" s="70"/>
      <c r="L15" s="70"/>
    </row>
    <row r="16" spans="2:13" s="33" customFormat="1" ht="44.25" customHeight="1" x14ac:dyDescent="0.25">
      <c r="B16" s="10" t="s">
        <v>20</v>
      </c>
      <c r="C16" s="175" t="s">
        <v>21</v>
      </c>
      <c r="D16" s="175"/>
      <c r="E16" s="175"/>
      <c r="F16" s="175"/>
      <c r="G16" s="175"/>
      <c r="H16" s="175"/>
      <c r="I16" s="175"/>
      <c r="J16" s="24"/>
      <c r="K16" s="70"/>
      <c r="L16" s="70"/>
    </row>
    <row r="17" spans="2:12" s="33" customFormat="1" ht="44.25" customHeight="1" x14ac:dyDescent="0.25">
      <c r="B17" s="10" t="s">
        <v>22</v>
      </c>
      <c r="C17" s="175" t="s">
        <v>23</v>
      </c>
      <c r="D17" s="175"/>
      <c r="E17" s="175"/>
      <c r="F17" s="175"/>
      <c r="G17" s="175"/>
      <c r="H17" s="175"/>
      <c r="I17" s="175"/>
      <c r="J17" s="24"/>
      <c r="K17" s="70"/>
      <c r="L17" s="70"/>
    </row>
    <row r="18" spans="2:12" s="33" customFormat="1" ht="44.25" customHeight="1" x14ac:dyDescent="0.25">
      <c r="B18" s="10" t="s">
        <v>24</v>
      </c>
      <c r="C18" s="175" t="s">
        <v>25</v>
      </c>
      <c r="D18" s="175"/>
      <c r="E18" s="175"/>
      <c r="F18" s="175"/>
      <c r="G18" s="175"/>
      <c r="H18" s="175"/>
      <c r="I18" s="175"/>
      <c r="J18" s="24"/>
      <c r="K18" s="70"/>
      <c r="L18" s="70"/>
    </row>
    <row r="19" spans="2:12" s="33" customFormat="1" ht="44.25" customHeight="1" x14ac:dyDescent="0.25">
      <c r="B19" s="10" t="s">
        <v>26</v>
      </c>
      <c r="C19" s="175" t="s">
        <v>27</v>
      </c>
      <c r="D19" s="175"/>
      <c r="E19" s="175"/>
      <c r="F19" s="175"/>
      <c r="G19" s="175"/>
      <c r="H19" s="175"/>
      <c r="I19" s="175"/>
      <c r="J19" s="24"/>
      <c r="K19" s="70"/>
      <c r="L19" s="70"/>
    </row>
    <row r="20" spans="2:12" s="33" customFormat="1" ht="44.25" customHeight="1" x14ac:dyDescent="0.25">
      <c r="B20" s="10" t="s">
        <v>28</v>
      </c>
      <c r="C20" s="175" t="s">
        <v>29</v>
      </c>
      <c r="D20" s="175"/>
      <c r="E20" s="175"/>
      <c r="F20" s="175"/>
      <c r="G20" s="175"/>
      <c r="H20" s="175"/>
      <c r="I20" s="175"/>
      <c r="J20" s="24"/>
      <c r="K20" s="70"/>
      <c r="L20" s="70"/>
    </row>
    <row r="21" spans="2:12" s="33" customFormat="1" ht="44.25" customHeight="1" x14ac:dyDescent="0.25">
      <c r="B21" s="10" t="s">
        <v>30</v>
      </c>
      <c r="C21" s="175" t="s">
        <v>31</v>
      </c>
      <c r="D21" s="175"/>
      <c r="E21" s="175"/>
      <c r="F21" s="175"/>
      <c r="G21" s="175"/>
      <c r="H21" s="175"/>
      <c r="I21" s="175"/>
      <c r="J21" s="24"/>
      <c r="K21" s="70"/>
      <c r="L21" s="70"/>
    </row>
    <row r="22" spans="2:12" s="33" customFormat="1" ht="44.25" customHeight="1" x14ac:dyDescent="0.25">
      <c r="B22" s="10" t="s">
        <v>32</v>
      </c>
      <c r="C22" s="175" t="s">
        <v>33</v>
      </c>
      <c r="D22" s="175"/>
      <c r="E22" s="175"/>
      <c r="F22" s="175"/>
      <c r="G22" s="175"/>
      <c r="H22" s="175"/>
      <c r="I22" s="175"/>
      <c r="J22" s="24"/>
      <c r="K22" s="70"/>
      <c r="L22" s="70"/>
    </row>
    <row r="23" spans="2:12" s="33" customFormat="1" ht="44.25" customHeight="1" x14ac:dyDescent="0.25">
      <c r="B23" s="10" t="s">
        <v>34</v>
      </c>
      <c r="C23" s="175" t="s">
        <v>35</v>
      </c>
      <c r="D23" s="175"/>
      <c r="E23" s="175"/>
      <c r="F23" s="175"/>
      <c r="G23" s="175"/>
      <c r="H23" s="175"/>
      <c r="I23" s="175"/>
      <c r="J23" s="24"/>
      <c r="K23" s="70"/>
      <c r="L23" s="70"/>
    </row>
    <row r="24" spans="2:12" s="33" customFormat="1" ht="44.25" customHeight="1" x14ac:dyDescent="0.25">
      <c r="B24" s="10" t="s">
        <v>36</v>
      </c>
      <c r="C24" s="175" t="s">
        <v>37</v>
      </c>
      <c r="D24" s="175"/>
      <c r="E24" s="175"/>
      <c r="F24" s="175"/>
      <c r="G24" s="175"/>
      <c r="H24" s="175"/>
      <c r="I24" s="175"/>
      <c r="J24" s="24"/>
      <c r="K24" s="70"/>
      <c r="L24" s="70"/>
    </row>
    <row r="25" spans="2:12" s="33" customFormat="1" ht="44.25" customHeight="1" x14ac:dyDescent="0.25">
      <c r="B25" s="10" t="s">
        <v>38</v>
      </c>
      <c r="C25" s="175" t="s">
        <v>39</v>
      </c>
      <c r="D25" s="175"/>
      <c r="E25" s="175"/>
      <c r="F25" s="175"/>
      <c r="G25" s="175"/>
      <c r="H25" s="175"/>
      <c r="I25" s="175"/>
      <c r="J25" s="24"/>
      <c r="K25" s="70"/>
      <c r="L25" s="70"/>
    </row>
    <row r="26" spans="2:12" s="33" customFormat="1" ht="57.75" customHeight="1" x14ac:dyDescent="0.25">
      <c r="B26" s="10" t="s">
        <v>40</v>
      </c>
      <c r="C26" s="175" t="s">
        <v>41</v>
      </c>
      <c r="D26" s="175"/>
      <c r="E26" s="175"/>
      <c r="F26" s="175"/>
      <c r="G26" s="175"/>
      <c r="H26" s="175"/>
      <c r="I26" s="175"/>
      <c r="J26" s="24"/>
      <c r="K26" s="70"/>
      <c r="L26" s="70"/>
    </row>
    <row r="27" spans="2:12" s="33" customFormat="1" ht="55.5" customHeight="1" x14ac:dyDescent="0.25">
      <c r="B27" s="10" t="s">
        <v>42</v>
      </c>
      <c r="C27" s="175" t="s">
        <v>43</v>
      </c>
      <c r="D27" s="175"/>
      <c r="E27" s="175"/>
      <c r="F27" s="175"/>
      <c r="G27" s="175"/>
      <c r="H27" s="175"/>
      <c r="I27" s="175"/>
      <c r="J27" s="24"/>
      <c r="K27" s="70"/>
      <c r="L27" s="70"/>
    </row>
    <row r="28" spans="2:12" s="33" customFormat="1" ht="44.25" customHeight="1" x14ac:dyDescent="0.25">
      <c r="B28" s="10" t="s">
        <v>44</v>
      </c>
      <c r="C28" s="175" t="s">
        <v>45</v>
      </c>
      <c r="D28" s="175"/>
      <c r="E28" s="175"/>
      <c r="F28" s="175"/>
      <c r="G28" s="175"/>
      <c r="H28" s="175"/>
      <c r="I28" s="175"/>
      <c r="J28" s="24"/>
      <c r="K28" s="70"/>
      <c r="L28" s="70"/>
    </row>
    <row r="29" spans="2:12" s="33" customFormat="1" ht="44.25" customHeight="1" x14ac:dyDescent="0.25">
      <c r="B29" s="10" t="s">
        <v>46</v>
      </c>
      <c r="C29" s="175" t="s">
        <v>47</v>
      </c>
      <c r="D29" s="175"/>
      <c r="E29" s="175"/>
      <c r="F29" s="175"/>
      <c r="G29" s="175"/>
      <c r="H29" s="175"/>
      <c r="I29" s="175"/>
      <c r="J29" s="24"/>
      <c r="K29" s="70"/>
      <c r="L29" s="70"/>
    </row>
    <row r="30" spans="2:12" s="33" customFormat="1" ht="44.25" customHeight="1" x14ac:dyDescent="0.25">
      <c r="B30" s="10" t="s">
        <v>48</v>
      </c>
      <c r="C30" s="175" t="s">
        <v>49</v>
      </c>
      <c r="D30" s="175"/>
      <c r="E30" s="175"/>
      <c r="F30" s="175"/>
      <c r="G30" s="175"/>
      <c r="H30" s="175"/>
      <c r="I30" s="175"/>
      <c r="J30" s="24"/>
      <c r="K30" s="70"/>
      <c r="L30" s="70"/>
    </row>
    <row r="31" spans="2:12" s="33" customFormat="1" ht="44.25" customHeight="1" x14ac:dyDescent="0.25">
      <c r="B31" s="10" t="s">
        <v>50</v>
      </c>
      <c r="C31" s="175" t="s">
        <v>51</v>
      </c>
      <c r="D31" s="175"/>
      <c r="E31" s="175"/>
      <c r="F31" s="175"/>
      <c r="G31" s="175"/>
      <c r="H31" s="175"/>
      <c r="I31" s="175"/>
      <c r="J31" s="24"/>
      <c r="K31" s="70"/>
      <c r="L31" s="70"/>
    </row>
    <row r="32" spans="2:12" s="33" customFormat="1" ht="44.25" customHeight="1" x14ac:dyDescent="0.25">
      <c r="B32" s="10" t="s">
        <v>52</v>
      </c>
      <c r="C32" s="176" t="s">
        <v>53</v>
      </c>
      <c r="D32" s="177"/>
      <c r="E32" s="177"/>
      <c r="F32" s="177"/>
      <c r="G32" s="177"/>
      <c r="H32" s="177"/>
      <c r="I32" s="178"/>
      <c r="J32" s="24"/>
      <c r="K32" s="77"/>
      <c r="L32" s="77"/>
    </row>
    <row r="33" spans="2:12" s="33" customFormat="1" ht="44.25" customHeight="1" x14ac:dyDescent="0.25">
      <c r="B33" s="10" t="s">
        <v>54</v>
      </c>
      <c r="C33" s="175" t="s">
        <v>55</v>
      </c>
      <c r="D33" s="175"/>
      <c r="E33" s="175"/>
      <c r="F33" s="175"/>
      <c r="G33" s="175"/>
      <c r="H33" s="175"/>
      <c r="I33" s="175"/>
      <c r="J33" s="24"/>
      <c r="K33" s="70"/>
      <c r="L33" s="70"/>
    </row>
    <row r="34" spans="2:12" s="33" customFormat="1" ht="44.25" customHeight="1" x14ac:dyDescent="0.25">
      <c r="B34" s="10" t="s">
        <v>56</v>
      </c>
      <c r="C34" s="175" t="s">
        <v>57</v>
      </c>
      <c r="D34" s="175"/>
      <c r="E34" s="175"/>
      <c r="F34" s="175"/>
      <c r="G34" s="175"/>
      <c r="H34" s="175"/>
      <c r="I34" s="175"/>
      <c r="J34" s="24"/>
      <c r="K34" s="70"/>
      <c r="L34" s="70"/>
    </row>
    <row r="35" spans="2:12" s="33" customFormat="1" ht="44.25" customHeight="1" x14ac:dyDescent="0.25">
      <c r="B35" s="10" t="s">
        <v>58</v>
      </c>
      <c r="C35" s="175" t="s">
        <v>59</v>
      </c>
      <c r="D35" s="175"/>
      <c r="E35" s="175"/>
      <c r="F35" s="175"/>
      <c r="G35" s="175"/>
      <c r="H35" s="175"/>
      <c r="I35" s="175"/>
      <c r="J35" s="24"/>
      <c r="K35" s="70"/>
      <c r="L35" s="70"/>
    </row>
    <row r="36" spans="2:12" ht="75" customHeight="1" x14ac:dyDescent="0.25">
      <c r="B36" s="174" t="s">
        <v>60</v>
      </c>
      <c r="C36" s="174"/>
      <c r="D36" s="174"/>
      <c r="E36" s="174"/>
      <c r="F36" s="174"/>
      <c r="G36" s="174"/>
      <c r="H36" s="174"/>
      <c r="I36" s="174"/>
      <c r="J36" s="171" t="s">
        <v>61</v>
      </c>
      <c r="K36" s="172"/>
      <c r="L36" s="173"/>
    </row>
  </sheetData>
  <mergeCells count="36">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 ref="C28:I28"/>
    <mergeCell ref="C17:I17"/>
    <mergeCell ref="C18:I18"/>
    <mergeCell ref="C19:I19"/>
    <mergeCell ref="C20:I20"/>
    <mergeCell ref="C21:I21"/>
    <mergeCell ref="C22:I22"/>
    <mergeCell ref="C23:I23"/>
    <mergeCell ref="C24:I24"/>
    <mergeCell ref="C25:I25"/>
    <mergeCell ref="C26:I26"/>
    <mergeCell ref="C27:I27"/>
    <mergeCell ref="J36:L36"/>
    <mergeCell ref="B36:I36"/>
    <mergeCell ref="C29:I29"/>
    <mergeCell ref="C30:I30"/>
    <mergeCell ref="C31:I31"/>
    <mergeCell ref="C33:I33"/>
    <mergeCell ref="C34:I34"/>
    <mergeCell ref="C35:I35"/>
    <mergeCell ref="C32:I32"/>
  </mergeCells>
  <hyperlinks>
    <hyperlink ref="M2" location="'HARCAMA BİRİMLERİ ÖMK LİSTELERİ'!A1" display="Ana Sayfa"/>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62</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63</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3" customHeight="1" x14ac:dyDescent="0.25">
      <c r="B12" s="26">
        <v>1</v>
      </c>
      <c r="C12" s="175" t="s">
        <v>64</v>
      </c>
      <c r="D12" s="175"/>
      <c r="E12" s="175"/>
      <c r="F12" s="175"/>
      <c r="G12" s="175"/>
      <c r="H12" s="175"/>
      <c r="I12" s="175"/>
      <c r="J12" s="24"/>
      <c r="K12" s="49"/>
      <c r="L12" s="49"/>
    </row>
    <row r="13" spans="2:13" s="33" customFormat="1" ht="33" customHeight="1" x14ac:dyDescent="0.25">
      <c r="B13" s="10" t="s">
        <v>65</v>
      </c>
      <c r="C13" s="175" t="s">
        <v>66</v>
      </c>
      <c r="D13" s="175"/>
      <c r="E13" s="175"/>
      <c r="F13" s="175"/>
      <c r="G13" s="175"/>
      <c r="H13" s="175"/>
      <c r="I13" s="175"/>
      <c r="J13" s="24"/>
      <c r="K13" s="49"/>
      <c r="L13" s="49"/>
    </row>
    <row r="14" spans="2:13" s="33" customFormat="1" ht="33" customHeight="1" x14ac:dyDescent="0.25">
      <c r="B14" s="10" t="s">
        <v>14</v>
      </c>
      <c r="C14" s="175" t="s">
        <v>67</v>
      </c>
      <c r="D14" s="175"/>
      <c r="E14" s="175"/>
      <c r="F14" s="175"/>
      <c r="G14" s="175"/>
      <c r="H14" s="175"/>
      <c r="I14" s="175"/>
      <c r="J14" s="24"/>
      <c r="K14" s="49"/>
      <c r="L14" s="49"/>
    </row>
    <row r="15" spans="2:13" s="33" customFormat="1" ht="33" customHeight="1" x14ac:dyDescent="0.25">
      <c r="B15" s="10" t="s">
        <v>68</v>
      </c>
      <c r="C15" s="175" t="s">
        <v>69</v>
      </c>
      <c r="D15" s="175"/>
      <c r="E15" s="175"/>
      <c r="F15" s="175"/>
      <c r="G15" s="175"/>
      <c r="H15" s="175"/>
      <c r="I15" s="175"/>
      <c r="J15" s="24"/>
      <c r="K15" s="49"/>
      <c r="L15" s="49"/>
    </row>
    <row r="16" spans="2:13" s="33" customFormat="1" ht="33" customHeight="1" x14ac:dyDescent="0.25">
      <c r="B16" s="10" t="s">
        <v>16</v>
      </c>
      <c r="C16" s="175" t="s">
        <v>70</v>
      </c>
      <c r="D16" s="175"/>
      <c r="E16" s="175"/>
      <c r="F16" s="175"/>
      <c r="G16" s="175"/>
      <c r="H16" s="175"/>
      <c r="I16" s="175"/>
      <c r="J16" s="24"/>
      <c r="K16" s="49"/>
      <c r="L16" s="49"/>
    </row>
    <row r="17" spans="2:12" s="33" customFormat="1" ht="33" customHeight="1" x14ac:dyDescent="0.25">
      <c r="B17" s="10" t="s">
        <v>18</v>
      </c>
      <c r="C17" s="175" t="s">
        <v>71</v>
      </c>
      <c r="D17" s="175"/>
      <c r="E17" s="175"/>
      <c r="F17" s="175"/>
      <c r="G17" s="175"/>
      <c r="H17" s="175"/>
      <c r="I17" s="175"/>
      <c r="J17" s="24"/>
      <c r="K17" s="49"/>
      <c r="L17" s="49"/>
    </row>
    <row r="18" spans="2:12" s="33" customFormat="1" ht="33" customHeight="1" x14ac:dyDescent="0.25">
      <c r="B18" s="10" t="s">
        <v>72</v>
      </c>
      <c r="C18" s="176" t="s">
        <v>73</v>
      </c>
      <c r="D18" s="177"/>
      <c r="E18" s="177"/>
      <c r="F18" s="177"/>
      <c r="G18" s="177"/>
      <c r="H18" s="177"/>
      <c r="I18" s="178"/>
      <c r="J18" s="24"/>
      <c r="K18" s="95"/>
      <c r="L18" s="95"/>
    </row>
    <row r="19" spans="2:12" s="33" customFormat="1" ht="33" customHeight="1" x14ac:dyDescent="0.25">
      <c r="B19" s="10" t="s">
        <v>20</v>
      </c>
      <c r="C19" s="198" t="s">
        <v>55</v>
      </c>
      <c r="D19" s="199"/>
      <c r="E19" s="199"/>
      <c r="F19" s="199"/>
      <c r="G19" s="199"/>
      <c r="H19" s="199"/>
      <c r="I19" s="200"/>
      <c r="J19" s="24"/>
      <c r="K19" s="95"/>
      <c r="L19" s="95"/>
    </row>
    <row r="20" spans="2:12" s="33" customFormat="1" ht="33" customHeight="1" x14ac:dyDescent="0.25">
      <c r="B20" s="10" t="s">
        <v>22</v>
      </c>
      <c r="C20" s="176" t="s">
        <v>57</v>
      </c>
      <c r="D20" s="177"/>
      <c r="E20" s="177"/>
      <c r="F20" s="177"/>
      <c r="G20" s="177"/>
      <c r="H20" s="177"/>
      <c r="I20" s="178"/>
      <c r="J20" s="24"/>
      <c r="K20" s="95"/>
      <c r="L20" s="95"/>
    </row>
    <row r="21" spans="2:12" s="33" customFormat="1" ht="33" customHeight="1" x14ac:dyDescent="0.25">
      <c r="B21" s="10" t="s">
        <v>44</v>
      </c>
      <c r="C21" s="175" t="s">
        <v>59</v>
      </c>
      <c r="D21" s="175"/>
      <c r="E21" s="175"/>
      <c r="F21" s="175"/>
      <c r="G21" s="175"/>
      <c r="H21" s="175"/>
      <c r="I21" s="175"/>
      <c r="J21" s="24"/>
      <c r="K21" s="49"/>
      <c r="L21" s="49"/>
    </row>
    <row r="22" spans="2:12" ht="75" customHeight="1" x14ac:dyDescent="0.25">
      <c r="B22" s="174" t="s">
        <v>60</v>
      </c>
      <c r="C22" s="174"/>
      <c r="D22" s="174"/>
      <c r="E22" s="174"/>
      <c r="F22" s="174"/>
      <c r="G22" s="174"/>
      <c r="H22" s="174"/>
      <c r="I22" s="174"/>
      <c r="J22" s="171" t="s">
        <v>61</v>
      </c>
      <c r="K22" s="172"/>
      <c r="L22" s="173"/>
    </row>
  </sheetData>
  <mergeCells count="22">
    <mergeCell ref="B10:C10"/>
    <mergeCell ref="D10:L10"/>
    <mergeCell ref="B2:C6"/>
    <mergeCell ref="B7:L7"/>
    <mergeCell ref="B8:C8"/>
    <mergeCell ref="D8:L8"/>
    <mergeCell ref="B9:C9"/>
    <mergeCell ref="D9:L9"/>
    <mergeCell ref="D2:L6"/>
    <mergeCell ref="B22:I22"/>
    <mergeCell ref="J22:L22"/>
    <mergeCell ref="C11:I11"/>
    <mergeCell ref="C12:I12"/>
    <mergeCell ref="C13:I13"/>
    <mergeCell ref="C14:I14"/>
    <mergeCell ref="C15:I15"/>
    <mergeCell ref="C16:I16"/>
    <mergeCell ref="C17:I17"/>
    <mergeCell ref="C21:I21"/>
    <mergeCell ref="C18:I18"/>
    <mergeCell ref="C20:I20"/>
    <mergeCell ref="C19:I19"/>
  </mergeCells>
  <hyperlinks>
    <hyperlink ref="M2" location="'HARCAMA BİRİMLERİ ÖMK LİSTELERİ'!A1" display="Ana Sayfa"/>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74</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75</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9.25" customHeight="1" x14ac:dyDescent="0.25">
      <c r="B12" s="26">
        <v>1</v>
      </c>
      <c r="C12" s="204" t="s">
        <v>76</v>
      </c>
      <c r="D12" s="204"/>
      <c r="E12" s="204"/>
      <c r="F12" s="204"/>
      <c r="G12" s="204"/>
      <c r="H12" s="204"/>
      <c r="I12" s="204"/>
      <c r="J12" s="24"/>
      <c r="K12" s="49"/>
      <c r="L12" s="49"/>
    </row>
    <row r="13" spans="2:13" s="33" customFormat="1" ht="29.25" customHeight="1" x14ac:dyDescent="0.25">
      <c r="B13" s="10" t="s">
        <v>77</v>
      </c>
      <c r="C13" s="204" t="s">
        <v>78</v>
      </c>
      <c r="D13" s="204"/>
      <c r="E13" s="204"/>
      <c r="F13" s="204"/>
      <c r="G13" s="204"/>
      <c r="H13" s="204"/>
      <c r="I13" s="204"/>
      <c r="J13" s="24"/>
      <c r="K13" s="49"/>
      <c r="L13" s="49"/>
    </row>
    <row r="14" spans="2:13" s="33" customFormat="1" ht="29.25" customHeight="1" x14ac:dyDescent="0.25">
      <c r="B14" s="10" t="s">
        <v>79</v>
      </c>
      <c r="C14" s="204" t="s">
        <v>80</v>
      </c>
      <c r="D14" s="204"/>
      <c r="E14" s="204"/>
      <c r="F14" s="204"/>
      <c r="G14" s="204"/>
      <c r="H14" s="204"/>
      <c r="I14" s="204"/>
      <c r="J14" s="24"/>
      <c r="K14" s="49"/>
      <c r="L14" s="49"/>
    </row>
    <row r="15" spans="2:13" s="33" customFormat="1" ht="29.25" customHeight="1" x14ac:dyDescent="0.25">
      <c r="B15" s="10" t="s">
        <v>81</v>
      </c>
      <c r="C15" s="204" t="s">
        <v>82</v>
      </c>
      <c r="D15" s="204"/>
      <c r="E15" s="204"/>
      <c r="F15" s="204"/>
      <c r="G15" s="204"/>
      <c r="H15" s="204"/>
      <c r="I15" s="204"/>
      <c r="J15" s="24"/>
      <c r="K15" s="49"/>
      <c r="L15" s="49"/>
    </row>
    <row r="16" spans="2:13" s="33" customFormat="1" ht="29.25" customHeight="1" x14ac:dyDescent="0.25">
      <c r="B16" s="10" t="s">
        <v>14</v>
      </c>
      <c r="C16" s="204" t="s">
        <v>83</v>
      </c>
      <c r="D16" s="204"/>
      <c r="E16" s="204"/>
      <c r="F16" s="204"/>
      <c r="G16" s="204"/>
      <c r="H16" s="204"/>
      <c r="I16" s="204"/>
      <c r="J16" s="24"/>
      <c r="K16" s="49"/>
      <c r="L16" s="49"/>
    </row>
    <row r="17" spans="2:12" s="33" customFormat="1" ht="29.25" customHeight="1" x14ac:dyDescent="0.25">
      <c r="B17" s="10" t="s">
        <v>16</v>
      </c>
      <c r="C17" s="204" t="s">
        <v>84</v>
      </c>
      <c r="D17" s="204"/>
      <c r="E17" s="204"/>
      <c r="F17" s="204"/>
      <c r="G17" s="204"/>
      <c r="H17" s="204"/>
      <c r="I17" s="204"/>
      <c r="J17" s="24"/>
      <c r="K17" s="49"/>
      <c r="L17" s="49"/>
    </row>
    <row r="18" spans="2:12" s="33" customFormat="1" ht="29.25" customHeight="1" x14ac:dyDescent="0.25">
      <c r="B18" s="10" t="s">
        <v>18</v>
      </c>
      <c r="C18" s="201" t="s">
        <v>85</v>
      </c>
      <c r="D18" s="202"/>
      <c r="E18" s="202"/>
      <c r="F18" s="202"/>
      <c r="G18" s="202"/>
      <c r="H18" s="202"/>
      <c r="I18" s="203"/>
      <c r="J18" s="24"/>
      <c r="K18" s="77"/>
      <c r="L18" s="77"/>
    </row>
    <row r="19" spans="2:12" s="33" customFormat="1" ht="29.25" customHeight="1" x14ac:dyDescent="0.25">
      <c r="B19" s="10" t="s">
        <v>20</v>
      </c>
      <c r="C19" s="201" t="s">
        <v>86</v>
      </c>
      <c r="D19" s="202"/>
      <c r="E19" s="202"/>
      <c r="F19" s="202"/>
      <c r="G19" s="202"/>
      <c r="H19" s="202"/>
      <c r="I19" s="203"/>
      <c r="J19" s="24"/>
      <c r="K19" s="77"/>
      <c r="L19" s="77"/>
    </row>
    <row r="20" spans="2:12" s="33" customFormat="1" ht="29.25" customHeight="1" x14ac:dyDescent="0.25">
      <c r="B20" s="10" t="s">
        <v>22</v>
      </c>
      <c r="C20" s="201" t="s">
        <v>87</v>
      </c>
      <c r="D20" s="202"/>
      <c r="E20" s="202"/>
      <c r="F20" s="202"/>
      <c r="G20" s="202"/>
      <c r="H20" s="202"/>
      <c r="I20" s="203"/>
      <c r="J20" s="24"/>
      <c r="K20" s="77"/>
      <c r="L20" s="77"/>
    </row>
    <row r="21" spans="2:12" s="33" customFormat="1" ht="29.25" customHeight="1" x14ac:dyDescent="0.25">
      <c r="B21" s="10" t="s">
        <v>44</v>
      </c>
      <c r="C21" s="176" t="s">
        <v>88</v>
      </c>
      <c r="D21" s="177"/>
      <c r="E21" s="177"/>
      <c r="F21" s="177"/>
      <c r="G21" s="177"/>
      <c r="H21" s="177"/>
      <c r="I21" s="178"/>
      <c r="J21" s="24"/>
      <c r="K21" s="77"/>
      <c r="L21" s="77"/>
    </row>
    <row r="22" spans="2:12" s="33" customFormat="1" ht="29.25" customHeight="1" x14ac:dyDescent="0.25">
      <c r="B22" s="10" t="s">
        <v>46</v>
      </c>
      <c r="C22" s="201" t="s">
        <v>55</v>
      </c>
      <c r="D22" s="202"/>
      <c r="E22" s="202"/>
      <c r="F22" s="202"/>
      <c r="G22" s="202"/>
      <c r="H22" s="202"/>
      <c r="I22" s="203"/>
      <c r="J22" s="24"/>
      <c r="K22" s="77"/>
      <c r="L22" s="77"/>
    </row>
    <row r="23" spans="2:12" s="33" customFormat="1" ht="29.25" customHeight="1" x14ac:dyDescent="0.25">
      <c r="B23" s="10" t="s">
        <v>89</v>
      </c>
      <c r="C23" s="201" t="s">
        <v>57</v>
      </c>
      <c r="D23" s="202"/>
      <c r="E23" s="202"/>
      <c r="F23" s="202"/>
      <c r="G23" s="202"/>
      <c r="H23" s="202"/>
      <c r="I23" s="203"/>
      <c r="J23" s="24"/>
      <c r="K23" s="96"/>
      <c r="L23" s="96"/>
    </row>
    <row r="24" spans="2:12" s="33" customFormat="1" ht="29.25" customHeight="1" x14ac:dyDescent="0.25">
      <c r="B24" s="10" t="s">
        <v>90</v>
      </c>
      <c r="C24" s="175" t="s">
        <v>59</v>
      </c>
      <c r="D24" s="175"/>
      <c r="E24" s="175"/>
      <c r="F24" s="175"/>
      <c r="G24" s="175"/>
      <c r="H24" s="175"/>
      <c r="I24" s="175"/>
      <c r="J24" s="24"/>
      <c r="K24" s="49"/>
      <c r="L24" s="49"/>
    </row>
    <row r="25" spans="2:12" ht="75" customHeight="1" x14ac:dyDescent="0.25">
      <c r="B25" s="174" t="s">
        <v>60</v>
      </c>
      <c r="C25" s="174"/>
      <c r="D25" s="174"/>
      <c r="E25" s="174"/>
      <c r="F25" s="174"/>
      <c r="G25" s="174"/>
      <c r="H25" s="174"/>
      <c r="I25" s="174"/>
      <c r="J25" s="171" t="s">
        <v>61</v>
      </c>
      <c r="K25" s="172"/>
      <c r="L25" s="173"/>
    </row>
  </sheetData>
  <mergeCells count="25">
    <mergeCell ref="B10:C10"/>
    <mergeCell ref="D10:L10"/>
    <mergeCell ref="B2:C6"/>
    <mergeCell ref="B7:L7"/>
    <mergeCell ref="B8:C8"/>
    <mergeCell ref="D8:L8"/>
    <mergeCell ref="B9:C9"/>
    <mergeCell ref="D9:L9"/>
    <mergeCell ref="D2:L6"/>
    <mergeCell ref="C19:I19"/>
    <mergeCell ref="C11:I11"/>
    <mergeCell ref="C12:I12"/>
    <mergeCell ref="C13:I13"/>
    <mergeCell ref="C14:I14"/>
    <mergeCell ref="C15:I15"/>
    <mergeCell ref="C16:I16"/>
    <mergeCell ref="C17:I17"/>
    <mergeCell ref="C18:I18"/>
    <mergeCell ref="C20:I20"/>
    <mergeCell ref="C24:I24"/>
    <mergeCell ref="B25:I25"/>
    <mergeCell ref="J25:L25"/>
    <mergeCell ref="C21:I21"/>
    <mergeCell ref="C22:I22"/>
    <mergeCell ref="C23:I23"/>
  </mergeCells>
  <hyperlinks>
    <hyperlink ref="M2" location="'HARCAMA BİRİMLERİ ÖMK LİSTELERİ'!A1" display="Ana Sayfa"/>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3"/>
  <sheetViews>
    <sheetView topLeftCell="A4" workbookViewId="0">
      <selection activeCell="C16" sqref="C16:I16"/>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91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92</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6.25" customHeight="1" x14ac:dyDescent="0.25">
      <c r="B12" s="10" t="s">
        <v>175</v>
      </c>
      <c r="C12" s="175" t="s">
        <v>1332</v>
      </c>
      <c r="D12" s="175"/>
      <c r="E12" s="175"/>
      <c r="F12" s="175"/>
      <c r="G12" s="175"/>
      <c r="H12" s="175"/>
      <c r="I12" s="175"/>
      <c r="J12" s="24"/>
      <c r="K12" s="49"/>
      <c r="L12" s="49"/>
    </row>
    <row r="13" spans="2:13" s="33" customFormat="1" ht="26.25" customHeight="1" x14ac:dyDescent="0.25">
      <c r="B13" s="10" t="s">
        <v>65</v>
      </c>
      <c r="C13" s="175" t="s">
        <v>95</v>
      </c>
      <c r="D13" s="175"/>
      <c r="E13" s="175"/>
      <c r="F13" s="175"/>
      <c r="G13" s="175"/>
      <c r="H13" s="175"/>
      <c r="I13" s="175"/>
      <c r="J13" s="24"/>
      <c r="K13" s="49"/>
      <c r="L13" s="49"/>
    </row>
    <row r="14" spans="2:13" s="33" customFormat="1" ht="26.25" customHeight="1" x14ac:dyDescent="0.25">
      <c r="B14" s="10" t="s">
        <v>14</v>
      </c>
      <c r="C14" s="175" t="s">
        <v>96</v>
      </c>
      <c r="D14" s="175"/>
      <c r="E14" s="175"/>
      <c r="F14" s="175"/>
      <c r="G14" s="175"/>
      <c r="H14" s="175"/>
      <c r="I14" s="175"/>
      <c r="J14" s="24"/>
      <c r="K14" s="49"/>
      <c r="L14" s="49"/>
    </row>
    <row r="15" spans="2:13" s="33" customFormat="1" ht="26.25" customHeight="1" x14ac:dyDescent="0.25">
      <c r="B15" s="10" t="s">
        <v>16</v>
      </c>
      <c r="C15" s="175" t="s">
        <v>97</v>
      </c>
      <c r="D15" s="175"/>
      <c r="E15" s="175"/>
      <c r="F15" s="175"/>
      <c r="G15" s="175"/>
      <c r="H15" s="175"/>
      <c r="I15" s="175"/>
      <c r="J15" s="24"/>
      <c r="K15" s="49"/>
      <c r="L15" s="49"/>
    </row>
    <row r="16" spans="2:13" s="33" customFormat="1" ht="26.25" customHeight="1" x14ac:dyDescent="0.25">
      <c r="B16" s="10" t="s">
        <v>18</v>
      </c>
      <c r="C16" s="175" t="s">
        <v>1333</v>
      </c>
      <c r="D16" s="175"/>
      <c r="E16" s="175"/>
      <c r="F16" s="175"/>
      <c r="G16" s="175"/>
      <c r="H16" s="175"/>
      <c r="I16" s="175"/>
      <c r="J16" s="24"/>
      <c r="K16" s="49"/>
      <c r="L16" s="49"/>
    </row>
    <row r="17" spans="2:12" s="33" customFormat="1" ht="26.25" customHeight="1" x14ac:dyDescent="0.25">
      <c r="B17" s="10" t="s">
        <v>20</v>
      </c>
      <c r="C17" s="175" t="s">
        <v>98</v>
      </c>
      <c r="D17" s="175"/>
      <c r="E17" s="175"/>
      <c r="F17" s="175"/>
      <c r="G17" s="175"/>
      <c r="H17" s="175"/>
      <c r="I17" s="175"/>
      <c r="J17" s="24"/>
      <c r="K17" s="49"/>
      <c r="L17" s="49"/>
    </row>
    <row r="18" spans="2:12" s="33" customFormat="1" ht="26.25" customHeight="1" x14ac:dyDescent="0.25">
      <c r="B18" s="10" t="s">
        <v>22</v>
      </c>
      <c r="C18" s="175" t="s">
        <v>99</v>
      </c>
      <c r="D18" s="175"/>
      <c r="E18" s="175"/>
      <c r="F18" s="175"/>
      <c r="G18" s="175"/>
      <c r="H18" s="175"/>
      <c r="I18" s="175"/>
      <c r="J18" s="24"/>
      <c r="K18" s="49"/>
      <c r="L18" s="49"/>
    </row>
    <row r="19" spans="2:12" s="33" customFormat="1" ht="26.25" customHeight="1" x14ac:dyDescent="0.25">
      <c r="B19" s="10" t="s">
        <v>44</v>
      </c>
      <c r="C19" s="175" t="s">
        <v>100</v>
      </c>
      <c r="D19" s="175"/>
      <c r="E19" s="175"/>
      <c r="F19" s="175"/>
      <c r="G19" s="175"/>
      <c r="H19" s="175"/>
      <c r="I19" s="175"/>
      <c r="J19" s="24"/>
      <c r="K19" s="49"/>
      <c r="L19" s="49"/>
    </row>
    <row r="20" spans="2:12" s="33" customFormat="1" ht="26.25" customHeight="1" x14ac:dyDescent="0.25">
      <c r="B20" s="10" t="s">
        <v>246</v>
      </c>
      <c r="C20" s="175" t="s">
        <v>101</v>
      </c>
      <c r="D20" s="175"/>
      <c r="E20" s="175"/>
      <c r="F20" s="175"/>
      <c r="G20" s="175"/>
      <c r="H20" s="175"/>
      <c r="I20" s="175"/>
      <c r="J20" s="24"/>
      <c r="K20" s="49"/>
      <c r="L20" s="49"/>
    </row>
    <row r="21" spans="2:12" s="33" customFormat="1" ht="26.25" customHeight="1" x14ac:dyDescent="0.25">
      <c r="B21" s="10" t="s">
        <v>46</v>
      </c>
      <c r="C21" s="175" t="s">
        <v>102</v>
      </c>
      <c r="D21" s="175"/>
      <c r="E21" s="175"/>
      <c r="F21" s="175"/>
      <c r="G21" s="175"/>
      <c r="H21" s="175"/>
      <c r="I21" s="175"/>
      <c r="J21" s="24"/>
      <c r="K21" s="49"/>
      <c r="L21" s="49"/>
    </row>
    <row r="22" spans="2:12" s="33" customFormat="1" ht="35.25" customHeight="1" x14ac:dyDescent="0.25">
      <c r="B22" s="10" t="s">
        <v>48</v>
      </c>
      <c r="C22" s="175" t="s">
        <v>103</v>
      </c>
      <c r="D22" s="175"/>
      <c r="E22" s="175"/>
      <c r="F22" s="175"/>
      <c r="G22" s="175"/>
      <c r="H22" s="175"/>
      <c r="I22" s="175"/>
      <c r="J22" s="24"/>
      <c r="K22" s="49"/>
      <c r="L22" s="49"/>
    </row>
    <row r="23" spans="2:12" s="33" customFormat="1" ht="26.25" customHeight="1" x14ac:dyDescent="0.25">
      <c r="B23" s="10" t="s">
        <v>50</v>
      </c>
      <c r="C23" s="175" t="s">
        <v>104</v>
      </c>
      <c r="D23" s="175"/>
      <c r="E23" s="175"/>
      <c r="F23" s="175"/>
      <c r="G23" s="175"/>
      <c r="H23" s="175"/>
      <c r="I23" s="175"/>
      <c r="J23" s="24"/>
      <c r="K23" s="49"/>
      <c r="L23" s="49"/>
    </row>
    <row r="24" spans="2:12" s="33" customFormat="1" ht="26.25" customHeight="1" x14ac:dyDescent="0.25">
      <c r="B24" s="10" t="s">
        <v>171</v>
      </c>
      <c r="C24" s="175" t="s">
        <v>106</v>
      </c>
      <c r="D24" s="175"/>
      <c r="E24" s="175"/>
      <c r="F24" s="175"/>
      <c r="G24" s="175"/>
      <c r="H24" s="175"/>
      <c r="I24" s="175"/>
      <c r="J24" s="24"/>
      <c r="K24" s="49"/>
      <c r="L24" s="49"/>
    </row>
    <row r="25" spans="2:12" s="33" customFormat="1" ht="26.25" customHeight="1" x14ac:dyDescent="0.25">
      <c r="B25" s="10" t="s">
        <v>52</v>
      </c>
      <c r="C25" s="175" t="s">
        <v>107</v>
      </c>
      <c r="D25" s="175"/>
      <c r="E25" s="175"/>
      <c r="F25" s="175"/>
      <c r="G25" s="175"/>
      <c r="H25" s="175"/>
      <c r="I25" s="175"/>
      <c r="J25" s="24"/>
      <c r="K25" s="49"/>
      <c r="L25" s="49"/>
    </row>
    <row r="26" spans="2:12" s="33" customFormat="1" ht="26.25" customHeight="1" x14ac:dyDescent="0.25">
      <c r="B26" s="10" t="s">
        <v>54</v>
      </c>
      <c r="C26" s="175" t="s">
        <v>109</v>
      </c>
      <c r="D26" s="175"/>
      <c r="E26" s="175"/>
      <c r="F26" s="175"/>
      <c r="G26" s="175"/>
      <c r="H26" s="175"/>
      <c r="I26" s="175"/>
      <c r="J26" s="24"/>
      <c r="K26" s="49"/>
      <c r="L26" s="49"/>
    </row>
    <row r="27" spans="2:12" s="33" customFormat="1" ht="26.25" customHeight="1" x14ac:dyDescent="0.25">
      <c r="B27" s="10" t="s">
        <v>108</v>
      </c>
      <c r="C27" s="175" t="s">
        <v>111</v>
      </c>
      <c r="D27" s="175"/>
      <c r="E27" s="175"/>
      <c r="F27" s="175"/>
      <c r="G27" s="175"/>
      <c r="H27" s="175"/>
      <c r="I27" s="175"/>
      <c r="J27" s="24"/>
      <c r="K27" s="49"/>
      <c r="L27" s="49"/>
    </row>
    <row r="28" spans="2:12" s="33" customFormat="1" ht="32.25" customHeight="1" x14ac:dyDescent="0.25">
      <c r="B28" s="10" t="s">
        <v>110</v>
      </c>
      <c r="C28" s="175" t="s">
        <v>53</v>
      </c>
      <c r="D28" s="175"/>
      <c r="E28" s="175"/>
      <c r="F28" s="175"/>
      <c r="G28" s="175"/>
      <c r="H28" s="175"/>
      <c r="I28" s="175"/>
      <c r="J28" s="24"/>
      <c r="K28" s="49"/>
      <c r="L28" s="49"/>
    </row>
    <row r="29" spans="2:12" s="33" customFormat="1" ht="26.25" customHeight="1" x14ac:dyDescent="0.25">
      <c r="B29" s="10" t="s">
        <v>112</v>
      </c>
      <c r="C29" s="175" t="s">
        <v>114</v>
      </c>
      <c r="D29" s="175"/>
      <c r="E29" s="175"/>
      <c r="F29" s="175"/>
      <c r="G29" s="175"/>
      <c r="H29" s="175"/>
      <c r="I29" s="175"/>
      <c r="J29" s="24"/>
      <c r="K29" s="49"/>
      <c r="L29" s="49"/>
    </row>
    <row r="30" spans="2:12" s="33" customFormat="1" ht="26.25" customHeight="1" x14ac:dyDescent="0.25">
      <c r="B30" s="10" t="s">
        <v>301</v>
      </c>
      <c r="C30" s="175" t="s">
        <v>55</v>
      </c>
      <c r="D30" s="175"/>
      <c r="E30" s="175"/>
      <c r="F30" s="175"/>
      <c r="G30" s="175"/>
      <c r="H30" s="175"/>
      <c r="I30" s="175"/>
      <c r="J30" s="24"/>
      <c r="K30" s="49"/>
      <c r="L30" s="49"/>
    </row>
    <row r="31" spans="2:12" s="33" customFormat="1" ht="26.25" customHeight="1" x14ac:dyDescent="0.25">
      <c r="B31" s="10" t="s">
        <v>302</v>
      </c>
      <c r="C31" s="175" t="s">
        <v>57</v>
      </c>
      <c r="D31" s="175"/>
      <c r="E31" s="175"/>
      <c r="F31" s="175"/>
      <c r="G31" s="175"/>
      <c r="H31" s="175"/>
      <c r="I31" s="175"/>
      <c r="J31" s="24"/>
      <c r="K31" s="49"/>
      <c r="L31" s="49"/>
    </row>
    <row r="32" spans="2:12" s="33" customFormat="1" ht="26.25" customHeight="1" x14ac:dyDescent="0.25">
      <c r="B32" s="10" t="s">
        <v>971</v>
      </c>
      <c r="C32" s="175" t="s">
        <v>59</v>
      </c>
      <c r="D32" s="175"/>
      <c r="E32" s="175"/>
      <c r="F32" s="175"/>
      <c r="G32" s="175"/>
      <c r="H32" s="175"/>
      <c r="I32" s="175"/>
      <c r="J32" s="24"/>
      <c r="K32" s="49"/>
      <c r="L32" s="49"/>
    </row>
    <row r="33" spans="2:12" ht="75" customHeight="1" x14ac:dyDescent="0.25">
      <c r="B33" s="174" t="s">
        <v>60</v>
      </c>
      <c r="C33" s="174"/>
      <c r="D33" s="174"/>
      <c r="E33" s="174"/>
      <c r="F33" s="174"/>
      <c r="G33" s="174"/>
      <c r="H33" s="174"/>
      <c r="I33" s="174"/>
      <c r="J33" s="171" t="s">
        <v>61</v>
      </c>
      <c r="K33" s="172"/>
      <c r="L33" s="173"/>
    </row>
  </sheetData>
  <mergeCells count="33">
    <mergeCell ref="B10:C10"/>
    <mergeCell ref="D10:L10"/>
    <mergeCell ref="B2:C6"/>
    <mergeCell ref="B7:L7"/>
    <mergeCell ref="B8:C8"/>
    <mergeCell ref="D8:L8"/>
    <mergeCell ref="B9:C9"/>
    <mergeCell ref="D9:L9"/>
    <mergeCell ref="D2:L6"/>
    <mergeCell ref="C16:I16"/>
    <mergeCell ref="C11:I11"/>
    <mergeCell ref="C12:I12"/>
    <mergeCell ref="C13:I13"/>
    <mergeCell ref="C14:I14"/>
    <mergeCell ref="C15:I15"/>
    <mergeCell ref="C28:I28"/>
    <mergeCell ref="C17:I17"/>
    <mergeCell ref="C18:I18"/>
    <mergeCell ref="C19:I19"/>
    <mergeCell ref="C20:I20"/>
    <mergeCell ref="C21:I21"/>
    <mergeCell ref="C22:I22"/>
    <mergeCell ref="C23:I23"/>
    <mergeCell ref="C24:I24"/>
    <mergeCell ref="C25:I25"/>
    <mergeCell ref="C26:I26"/>
    <mergeCell ref="C27:I27"/>
    <mergeCell ref="B33:I33"/>
    <mergeCell ref="J33:L33"/>
    <mergeCell ref="C29:I29"/>
    <mergeCell ref="C30:I30"/>
    <mergeCell ref="C31:I31"/>
    <mergeCell ref="C32:I32"/>
  </mergeCells>
  <hyperlinks>
    <hyperlink ref="M2" location="'HARCAMA BİRİMLERİ ÖMK LİSTELERİ'!A1" display="Ana Sayf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119</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120</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7" customHeight="1" x14ac:dyDescent="0.25">
      <c r="B12" s="10">
        <v>1</v>
      </c>
      <c r="C12" s="213" t="s">
        <v>121</v>
      </c>
      <c r="D12" s="213"/>
      <c r="E12" s="213"/>
      <c r="F12" s="213"/>
      <c r="G12" s="213"/>
      <c r="H12" s="213"/>
      <c r="I12" s="213"/>
      <c r="J12" s="24"/>
      <c r="K12" s="49"/>
      <c r="L12" s="49"/>
    </row>
    <row r="13" spans="2:13" s="33" customFormat="1" ht="27" customHeight="1" x14ac:dyDescent="0.25">
      <c r="B13" s="10" t="s">
        <v>14</v>
      </c>
      <c r="C13" s="208" t="s">
        <v>122</v>
      </c>
      <c r="D13" s="209"/>
      <c r="E13" s="209"/>
      <c r="F13" s="209"/>
      <c r="G13" s="209"/>
      <c r="H13" s="209"/>
      <c r="I13" s="210"/>
      <c r="J13" s="24"/>
      <c r="K13" s="49"/>
      <c r="L13" s="49"/>
    </row>
    <row r="14" spans="2:13" s="33" customFormat="1" ht="27" customHeight="1" x14ac:dyDescent="0.25">
      <c r="B14" s="10" t="s">
        <v>16</v>
      </c>
      <c r="C14" s="176" t="s">
        <v>123</v>
      </c>
      <c r="D14" s="177"/>
      <c r="E14" s="177"/>
      <c r="F14" s="177"/>
      <c r="G14" s="177"/>
      <c r="H14" s="177"/>
      <c r="I14" s="178"/>
      <c r="J14" s="24"/>
      <c r="K14" s="49"/>
      <c r="L14" s="49"/>
    </row>
    <row r="15" spans="2:13" s="33" customFormat="1" ht="27" customHeight="1" x14ac:dyDescent="0.25">
      <c r="B15" s="10" t="s">
        <v>124</v>
      </c>
      <c r="C15" s="213" t="s">
        <v>125</v>
      </c>
      <c r="D15" s="213"/>
      <c r="E15" s="213"/>
      <c r="F15" s="213"/>
      <c r="G15" s="213"/>
      <c r="H15" s="213"/>
      <c r="I15" s="213"/>
      <c r="J15" s="24"/>
      <c r="K15" s="49"/>
      <c r="L15" s="49"/>
    </row>
    <row r="16" spans="2:13" s="33" customFormat="1" ht="27" customHeight="1" x14ac:dyDescent="0.25">
      <c r="B16" s="10" t="s">
        <v>126</v>
      </c>
      <c r="C16" s="213" t="s">
        <v>127</v>
      </c>
      <c r="D16" s="213"/>
      <c r="E16" s="213"/>
      <c r="F16" s="213"/>
      <c r="G16" s="213"/>
      <c r="H16" s="213"/>
      <c r="I16" s="213"/>
      <c r="J16" s="24"/>
      <c r="K16" s="49"/>
      <c r="L16" s="49"/>
    </row>
    <row r="17" spans="2:12" s="33" customFormat="1" ht="27" customHeight="1" x14ac:dyDescent="0.25">
      <c r="B17" s="56" t="s">
        <v>128</v>
      </c>
      <c r="C17" s="213" t="s">
        <v>129</v>
      </c>
      <c r="D17" s="213"/>
      <c r="E17" s="213"/>
      <c r="F17" s="213"/>
      <c r="G17" s="213"/>
      <c r="H17" s="213"/>
      <c r="I17" s="213"/>
      <c r="J17" s="24"/>
      <c r="K17" s="49"/>
      <c r="L17" s="49"/>
    </row>
    <row r="18" spans="2:12" s="33" customFormat="1" ht="27" customHeight="1" x14ac:dyDescent="0.25">
      <c r="B18" s="10" t="s">
        <v>130</v>
      </c>
      <c r="C18" s="213" t="s">
        <v>131</v>
      </c>
      <c r="D18" s="213"/>
      <c r="E18" s="213"/>
      <c r="F18" s="213"/>
      <c r="G18" s="213"/>
      <c r="H18" s="213"/>
      <c r="I18" s="213"/>
      <c r="J18" s="24"/>
      <c r="K18" s="49"/>
      <c r="L18" s="49"/>
    </row>
    <row r="19" spans="2:12" s="33" customFormat="1" ht="27" customHeight="1" x14ac:dyDescent="0.25">
      <c r="B19" s="10" t="s">
        <v>132</v>
      </c>
      <c r="C19" s="213" t="s">
        <v>133</v>
      </c>
      <c r="D19" s="213"/>
      <c r="E19" s="213"/>
      <c r="F19" s="213"/>
      <c r="G19" s="213"/>
      <c r="H19" s="213"/>
      <c r="I19" s="213"/>
      <c r="J19" s="24"/>
      <c r="K19" s="49"/>
      <c r="L19" s="49"/>
    </row>
    <row r="20" spans="2:12" s="33" customFormat="1" ht="27" customHeight="1" x14ac:dyDescent="0.25">
      <c r="B20" s="10" t="s">
        <v>134</v>
      </c>
      <c r="C20" s="213" t="s">
        <v>135</v>
      </c>
      <c r="D20" s="213"/>
      <c r="E20" s="213"/>
      <c r="F20" s="213"/>
      <c r="G20" s="213"/>
      <c r="H20" s="213"/>
      <c r="I20" s="213"/>
      <c r="J20" s="24"/>
      <c r="K20" s="49"/>
      <c r="L20" s="49"/>
    </row>
    <row r="21" spans="2:12" s="33" customFormat="1" ht="27" customHeight="1" x14ac:dyDescent="0.25">
      <c r="B21" s="10" t="s">
        <v>136</v>
      </c>
      <c r="C21" s="213" t="s">
        <v>137</v>
      </c>
      <c r="D21" s="213"/>
      <c r="E21" s="213"/>
      <c r="F21" s="213"/>
      <c r="G21" s="213"/>
      <c r="H21" s="213"/>
      <c r="I21" s="213"/>
      <c r="J21" s="24"/>
      <c r="K21" s="49"/>
      <c r="L21" s="49"/>
    </row>
    <row r="22" spans="2:12" s="33" customFormat="1" ht="36" customHeight="1" x14ac:dyDescent="0.25">
      <c r="B22" s="10" t="s">
        <v>138</v>
      </c>
      <c r="C22" s="213" t="s">
        <v>139</v>
      </c>
      <c r="D22" s="213"/>
      <c r="E22" s="213"/>
      <c r="F22" s="213"/>
      <c r="G22" s="213"/>
      <c r="H22" s="213"/>
      <c r="I22" s="213"/>
      <c r="J22" s="24"/>
      <c r="K22" s="49"/>
      <c r="L22" s="49"/>
    </row>
    <row r="23" spans="2:12" s="33" customFormat="1" ht="27" customHeight="1" x14ac:dyDescent="0.25">
      <c r="B23" s="10" t="s">
        <v>140</v>
      </c>
      <c r="C23" s="208" t="s">
        <v>141</v>
      </c>
      <c r="D23" s="209"/>
      <c r="E23" s="209"/>
      <c r="F23" s="209"/>
      <c r="G23" s="209"/>
      <c r="H23" s="209"/>
      <c r="I23" s="210"/>
      <c r="J23" s="24"/>
      <c r="K23" s="49"/>
      <c r="L23" s="49"/>
    </row>
    <row r="24" spans="2:12" s="33" customFormat="1" ht="27" customHeight="1" x14ac:dyDescent="0.25">
      <c r="B24" s="10" t="s">
        <v>142</v>
      </c>
      <c r="C24" s="213" t="s">
        <v>143</v>
      </c>
      <c r="D24" s="213"/>
      <c r="E24" s="213"/>
      <c r="F24" s="213"/>
      <c r="G24" s="213"/>
      <c r="H24" s="213"/>
      <c r="I24" s="213"/>
      <c r="J24" s="24"/>
      <c r="K24" s="49"/>
      <c r="L24" s="49"/>
    </row>
    <row r="25" spans="2:12" s="33" customFormat="1" ht="37.5" customHeight="1" x14ac:dyDescent="0.25">
      <c r="B25" s="10" t="s">
        <v>144</v>
      </c>
      <c r="C25" s="176" t="s">
        <v>145</v>
      </c>
      <c r="D25" s="177"/>
      <c r="E25" s="177"/>
      <c r="F25" s="177"/>
      <c r="G25" s="177"/>
      <c r="H25" s="177"/>
      <c r="I25" s="178"/>
      <c r="J25" s="24"/>
      <c r="K25" s="108"/>
      <c r="L25" s="108"/>
    </row>
    <row r="26" spans="2:12" s="33" customFormat="1" ht="34.5" customHeight="1" x14ac:dyDescent="0.25">
      <c r="B26" s="10" t="s">
        <v>18</v>
      </c>
      <c r="C26" s="213" t="s">
        <v>146</v>
      </c>
      <c r="D26" s="213"/>
      <c r="E26" s="213"/>
      <c r="F26" s="213"/>
      <c r="G26" s="213"/>
      <c r="H26" s="213"/>
      <c r="I26" s="213"/>
      <c r="J26" s="24"/>
      <c r="K26" s="49"/>
      <c r="L26" s="49"/>
    </row>
    <row r="27" spans="2:12" s="33" customFormat="1" ht="27" customHeight="1" x14ac:dyDescent="0.25">
      <c r="B27" s="10" t="s">
        <v>20</v>
      </c>
      <c r="C27" s="213" t="s">
        <v>147</v>
      </c>
      <c r="D27" s="213"/>
      <c r="E27" s="213"/>
      <c r="F27" s="213"/>
      <c r="G27" s="213"/>
      <c r="H27" s="213"/>
      <c r="I27" s="213"/>
      <c r="J27" s="24"/>
      <c r="K27" s="49"/>
      <c r="L27" s="49"/>
    </row>
    <row r="28" spans="2:12" s="33" customFormat="1" ht="27" customHeight="1" x14ac:dyDescent="0.25">
      <c r="B28" s="10" t="s">
        <v>22</v>
      </c>
      <c r="C28" s="176" t="s">
        <v>148</v>
      </c>
      <c r="D28" s="177"/>
      <c r="E28" s="177"/>
      <c r="F28" s="177"/>
      <c r="G28" s="177"/>
      <c r="H28" s="177"/>
      <c r="I28" s="178"/>
      <c r="J28" s="24"/>
      <c r="K28" s="49"/>
      <c r="L28" s="49"/>
    </row>
    <row r="29" spans="2:12" s="33" customFormat="1" ht="27" customHeight="1" x14ac:dyDescent="0.25">
      <c r="B29" s="10" t="s">
        <v>24</v>
      </c>
      <c r="C29" s="213" t="s">
        <v>149</v>
      </c>
      <c r="D29" s="213"/>
      <c r="E29" s="213"/>
      <c r="F29" s="213"/>
      <c r="G29" s="213"/>
      <c r="H29" s="213"/>
      <c r="I29" s="213"/>
      <c r="J29" s="24"/>
      <c r="K29" s="49"/>
      <c r="L29" s="49"/>
    </row>
    <row r="30" spans="2:12" s="33" customFormat="1" ht="27" customHeight="1" x14ac:dyDescent="0.25">
      <c r="B30" s="10" t="s">
        <v>26</v>
      </c>
      <c r="C30" s="213" t="s">
        <v>150</v>
      </c>
      <c r="D30" s="213"/>
      <c r="E30" s="213"/>
      <c r="F30" s="213"/>
      <c r="G30" s="213"/>
      <c r="H30" s="213"/>
      <c r="I30" s="213"/>
      <c r="J30" s="24"/>
      <c r="K30" s="49"/>
      <c r="L30" s="49"/>
    </row>
    <row r="31" spans="2:12" s="33" customFormat="1" ht="27" customHeight="1" x14ac:dyDescent="0.25">
      <c r="B31" s="10" t="s">
        <v>28</v>
      </c>
      <c r="C31" s="213" t="s">
        <v>151</v>
      </c>
      <c r="D31" s="213"/>
      <c r="E31" s="213"/>
      <c r="F31" s="213"/>
      <c r="G31" s="213"/>
      <c r="H31" s="213"/>
      <c r="I31" s="213"/>
      <c r="J31" s="24"/>
      <c r="K31" s="49"/>
      <c r="L31" s="49"/>
    </row>
    <row r="32" spans="2:12" s="33" customFormat="1" ht="27" customHeight="1" x14ac:dyDescent="0.25">
      <c r="B32" s="10" t="s">
        <v>30</v>
      </c>
      <c r="C32" s="208" t="s">
        <v>152</v>
      </c>
      <c r="D32" s="209"/>
      <c r="E32" s="209"/>
      <c r="F32" s="209"/>
      <c r="G32" s="209"/>
      <c r="H32" s="209"/>
      <c r="I32" s="210"/>
      <c r="J32" s="24"/>
      <c r="K32" s="49"/>
      <c r="L32" s="49"/>
    </row>
    <row r="33" spans="2:12" s="33" customFormat="1" ht="27" customHeight="1" x14ac:dyDescent="0.25">
      <c r="B33" s="10" t="s">
        <v>32</v>
      </c>
      <c r="C33" s="208" t="s">
        <v>153</v>
      </c>
      <c r="D33" s="209"/>
      <c r="E33" s="209"/>
      <c r="F33" s="209"/>
      <c r="G33" s="209"/>
      <c r="H33" s="209"/>
      <c r="I33" s="210"/>
      <c r="J33" s="24"/>
      <c r="K33" s="49"/>
      <c r="L33" s="49"/>
    </row>
    <row r="34" spans="2:12" s="33" customFormat="1" ht="27" customHeight="1" x14ac:dyDescent="0.25">
      <c r="B34" s="10" t="s">
        <v>44</v>
      </c>
      <c r="C34" s="208" t="s">
        <v>154</v>
      </c>
      <c r="D34" s="209"/>
      <c r="E34" s="209"/>
      <c r="F34" s="209"/>
      <c r="G34" s="209"/>
      <c r="H34" s="209"/>
      <c r="I34" s="210"/>
      <c r="J34" s="24"/>
      <c r="K34" s="49"/>
      <c r="L34" s="49"/>
    </row>
    <row r="35" spans="2:12" s="33" customFormat="1" ht="27" customHeight="1" x14ac:dyDescent="0.25">
      <c r="B35" s="10" t="s">
        <v>46</v>
      </c>
      <c r="C35" s="208" t="s">
        <v>155</v>
      </c>
      <c r="D35" s="209"/>
      <c r="E35" s="209"/>
      <c r="F35" s="209"/>
      <c r="G35" s="209"/>
      <c r="H35" s="209"/>
      <c r="I35" s="210"/>
      <c r="J35" s="24"/>
      <c r="K35" s="49"/>
      <c r="L35" s="49"/>
    </row>
    <row r="36" spans="2:12" s="33" customFormat="1" ht="27" customHeight="1" x14ac:dyDescent="0.25">
      <c r="B36" s="10" t="s">
        <v>48</v>
      </c>
      <c r="C36" s="208" t="s">
        <v>156</v>
      </c>
      <c r="D36" s="211"/>
      <c r="E36" s="211"/>
      <c r="F36" s="211"/>
      <c r="G36" s="211"/>
      <c r="H36" s="211"/>
      <c r="I36" s="212"/>
      <c r="J36" s="24"/>
      <c r="K36" s="115"/>
      <c r="L36" s="115"/>
    </row>
    <row r="37" spans="2:12" s="33" customFormat="1" ht="34.5" customHeight="1" x14ac:dyDescent="0.25">
      <c r="B37" s="10" t="s">
        <v>50</v>
      </c>
      <c r="C37" s="176" t="s">
        <v>53</v>
      </c>
      <c r="D37" s="177"/>
      <c r="E37" s="177"/>
      <c r="F37" s="177"/>
      <c r="G37" s="177"/>
      <c r="H37" s="177"/>
      <c r="I37" s="178"/>
      <c r="J37" s="24"/>
      <c r="K37" s="77"/>
      <c r="L37" s="77"/>
    </row>
    <row r="38" spans="2:12" s="33" customFormat="1" ht="27" customHeight="1" x14ac:dyDescent="0.25">
      <c r="B38" s="26">
        <v>11</v>
      </c>
      <c r="C38" s="208" t="s">
        <v>157</v>
      </c>
      <c r="D38" s="209"/>
      <c r="E38" s="209"/>
      <c r="F38" s="209"/>
      <c r="G38" s="209"/>
      <c r="H38" s="209"/>
      <c r="I38" s="210"/>
      <c r="J38" s="24"/>
      <c r="K38" s="49"/>
      <c r="L38" s="49"/>
    </row>
    <row r="39" spans="2:12" s="33" customFormat="1" ht="27" customHeight="1" x14ac:dyDescent="0.25">
      <c r="B39" s="10" t="s">
        <v>105</v>
      </c>
      <c r="C39" s="208" t="s">
        <v>57</v>
      </c>
      <c r="D39" s="209"/>
      <c r="E39" s="209"/>
      <c r="F39" s="209"/>
      <c r="G39" s="209"/>
      <c r="H39" s="209"/>
      <c r="I39" s="210"/>
      <c r="J39" s="24"/>
      <c r="K39" s="49"/>
      <c r="L39" s="49"/>
    </row>
    <row r="40" spans="2:12" s="33" customFormat="1" ht="27" customHeight="1" x14ac:dyDescent="0.25">
      <c r="B40" s="10" t="s">
        <v>158</v>
      </c>
      <c r="C40" s="208" t="s">
        <v>59</v>
      </c>
      <c r="D40" s="209"/>
      <c r="E40" s="209"/>
      <c r="F40" s="209"/>
      <c r="G40" s="209"/>
      <c r="H40" s="209"/>
      <c r="I40" s="210"/>
      <c r="J40" s="24"/>
      <c r="K40" s="49"/>
      <c r="L40" s="49"/>
    </row>
    <row r="41" spans="2:12" ht="75" customHeight="1" x14ac:dyDescent="0.25">
      <c r="B41" s="174" t="s">
        <v>60</v>
      </c>
      <c r="C41" s="174"/>
      <c r="D41" s="174"/>
      <c r="E41" s="174"/>
      <c r="F41" s="174"/>
      <c r="G41" s="174"/>
      <c r="H41" s="174"/>
      <c r="I41" s="174"/>
      <c r="J41" s="171" t="s">
        <v>61</v>
      </c>
      <c r="K41" s="172"/>
      <c r="L41" s="173"/>
    </row>
  </sheetData>
  <mergeCells count="41">
    <mergeCell ref="B10:C10"/>
    <mergeCell ref="D10:L10"/>
    <mergeCell ref="B2:C6"/>
    <mergeCell ref="B7:L7"/>
    <mergeCell ref="B8:C8"/>
    <mergeCell ref="D8:L8"/>
    <mergeCell ref="B9:C9"/>
    <mergeCell ref="D9:L9"/>
    <mergeCell ref="D2:L6"/>
    <mergeCell ref="C21:I21"/>
    <mergeCell ref="C11:I11"/>
    <mergeCell ref="C12:I12"/>
    <mergeCell ref="C13:I13"/>
    <mergeCell ref="C15:I15"/>
    <mergeCell ref="C16:I16"/>
    <mergeCell ref="C17:I17"/>
    <mergeCell ref="C18:I18"/>
    <mergeCell ref="C19:I19"/>
    <mergeCell ref="C20:I20"/>
    <mergeCell ref="C14:I14"/>
    <mergeCell ref="C31:I31"/>
    <mergeCell ref="C22:I22"/>
    <mergeCell ref="C23:I23"/>
    <mergeCell ref="C24:I24"/>
    <mergeCell ref="C26:I26"/>
    <mergeCell ref="C27:I27"/>
    <mergeCell ref="C29:I29"/>
    <mergeCell ref="C30:I30"/>
    <mergeCell ref="C28:I28"/>
    <mergeCell ref="C25:I25"/>
    <mergeCell ref="C39:I39"/>
    <mergeCell ref="C40:I40"/>
    <mergeCell ref="B41:I41"/>
    <mergeCell ref="J41:L41"/>
    <mergeCell ref="C32:I32"/>
    <mergeCell ref="C33:I33"/>
    <mergeCell ref="C34:I34"/>
    <mergeCell ref="C35:I35"/>
    <mergeCell ref="C38:I38"/>
    <mergeCell ref="C37:I37"/>
    <mergeCell ref="C36:I36"/>
  </mergeCells>
  <hyperlinks>
    <hyperlink ref="M2" location="'HARCAMA BİRİMLERİ ÖMK LİSTELERİ'!A1" display="Ana Sayfa"/>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N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4" ht="21.75" customHeight="1" x14ac:dyDescent="0.25">
      <c r="B2" s="179"/>
      <c r="C2" s="179"/>
      <c r="D2" s="180" t="s">
        <v>159</v>
      </c>
      <c r="E2" s="181"/>
      <c r="F2" s="181"/>
      <c r="G2" s="181"/>
      <c r="H2" s="181"/>
      <c r="I2" s="181"/>
      <c r="J2" s="182"/>
      <c r="K2" s="182"/>
      <c r="L2" s="183"/>
      <c r="M2" s="1" t="s">
        <v>3</v>
      </c>
    </row>
    <row r="3" spans="2:14" ht="21.75" customHeight="1" x14ac:dyDescent="0.25">
      <c r="B3" s="179"/>
      <c r="C3" s="179"/>
      <c r="D3" s="184"/>
      <c r="E3" s="185"/>
      <c r="F3" s="185"/>
      <c r="G3" s="185"/>
      <c r="H3" s="185"/>
      <c r="I3" s="185"/>
      <c r="J3" s="186"/>
      <c r="K3" s="186"/>
      <c r="L3" s="187"/>
      <c r="M3" s="2"/>
    </row>
    <row r="4" spans="2:14" ht="21.75" customHeight="1" x14ac:dyDescent="0.25">
      <c r="B4" s="179"/>
      <c r="C4" s="179"/>
      <c r="D4" s="184"/>
      <c r="E4" s="185"/>
      <c r="F4" s="185"/>
      <c r="G4" s="185"/>
      <c r="H4" s="185"/>
      <c r="I4" s="185"/>
      <c r="J4" s="186"/>
      <c r="K4" s="186"/>
      <c r="L4" s="187"/>
      <c r="M4" s="2"/>
    </row>
    <row r="5" spans="2:14" ht="21.75" customHeight="1" x14ac:dyDescent="0.25">
      <c r="B5" s="179"/>
      <c r="C5" s="179"/>
      <c r="D5" s="184"/>
      <c r="E5" s="185"/>
      <c r="F5" s="185"/>
      <c r="G5" s="185"/>
      <c r="H5" s="185"/>
      <c r="I5" s="185"/>
      <c r="J5" s="186"/>
      <c r="K5" s="186"/>
      <c r="L5" s="187"/>
    </row>
    <row r="6" spans="2:14" ht="21.75" customHeight="1" x14ac:dyDescent="0.25">
      <c r="B6" s="179"/>
      <c r="C6" s="179"/>
      <c r="D6" s="188"/>
      <c r="E6" s="189"/>
      <c r="F6" s="189"/>
      <c r="G6" s="189"/>
      <c r="H6" s="189"/>
      <c r="I6" s="189"/>
      <c r="J6" s="190"/>
      <c r="K6" s="190"/>
      <c r="L6" s="191"/>
    </row>
    <row r="7" spans="2:14" ht="30" customHeight="1" x14ac:dyDescent="0.25">
      <c r="B7" s="192" t="s">
        <v>160</v>
      </c>
      <c r="C7" s="193"/>
      <c r="D7" s="193"/>
      <c r="E7" s="193"/>
      <c r="F7" s="193"/>
      <c r="G7" s="193"/>
      <c r="H7" s="193"/>
      <c r="I7" s="193"/>
      <c r="J7" s="193"/>
      <c r="K7" s="193"/>
      <c r="L7" s="194"/>
    </row>
    <row r="8" spans="2:14" ht="20.100000000000001" customHeight="1" x14ac:dyDescent="0.25">
      <c r="B8" s="195" t="s">
        <v>5</v>
      </c>
      <c r="C8" s="195"/>
      <c r="D8" s="195"/>
      <c r="E8" s="195"/>
      <c r="F8" s="195"/>
      <c r="G8" s="195"/>
      <c r="H8" s="195"/>
      <c r="I8" s="195"/>
      <c r="J8" s="195"/>
      <c r="K8" s="195"/>
      <c r="L8" s="195"/>
    </row>
    <row r="9" spans="2:14" ht="20.100000000000001" customHeight="1" x14ac:dyDescent="0.25">
      <c r="B9" s="195" t="s">
        <v>6</v>
      </c>
      <c r="C9" s="195"/>
      <c r="D9" s="196"/>
      <c r="E9" s="196"/>
      <c r="F9" s="196"/>
      <c r="G9" s="196"/>
      <c r="H9" s="196"/>
      <c r="I9" s="196"/>
      <c r="J9" s="196"/>
      <c r="K9" s="196"/>
      <c r="L9" s="196"/>
    </row>
    <row r="10" spans="2:14" ht="20.100000000000001" customHeight="1" x14ac:dyDescent="0.25">
      <c r="B10" s="195" t="s">
        <v>7</v>
      </c>
      <c r="C10" s="195"/>
      <c r="D10" s="196"/>
      <c r="E10" s="196"/>
      <c r="F10" s="196"/>
      <c r="G10" s="196"/>
      <c r="H10" s="196"/>
      <c r="I10" s="196"/>
      <c r="J10" s="196"/>
      <c r="K10" s="196"/>
      <c r="L10" s="196"/>
      <c r="M10" s="4"/>
    </row>
    <row r="11" spans="2:14" x14ac:dyDescent="0.25">
      <c r="B11" s="21" t="s">
        <v>8</v>
      </c>
      <c r="C11" s="197" t="s">
        <v>9</v>
      </c>
      <c r="D11" s="197"/>
      <c r="E11" s="197"/>
      <c r="F11" s="197"/>
      <c r="G11" s="197"/>
      <c r="H11" s="197"/>
      <c r="I11" s="197"/>
      <c r="J11" s="20" t="s">
        <v>10</v>
      </c>
      <c r="K11" s="20" t="s">
        <v>11</v>
      </c>
      <c r="L11" s="20" t="s">
        <v>12</v>
      </c>
      <c r="N11" s="29"/>
    </row>
    <row r="12" spans="2:14" s="33" customFormat="1" ht="27.75" customHeight="1" x14ac:dyDescent="0.2">
      <c r="B12" s="10">
        <v>1</v>
      </c>
      <c r="C12" s="214" t="s">
        <v>76</v>
      </c>
      <c r="D12" s="214"/>
      <c r="E12" s="214"/>
      <c r="F12" s="214"/>
      <c r="G12" s="214"/>
      <c r="H12" s="214"/>
      <c r="I12" s="214"/>
      <c r="J12" s="24"/>
      <c r="K12" s="49"/>
      <c r="L12" s="49"/>
      <c r="N12" s="68"/>
    </row>
    <row r="13" spans="2:14" s="33" customFormat="1" ht="27.75" customHeight="1" x14ac:dyDescent="0.2">
      <c r="B13" s="10" t="s">
        <v>65</v>
      </c>
      <c r="C13" s="214" t="s">
        <v>93</v>
      </c>
      <c r="D13" s="214"/>
      <c r="E13" s="214"/>
      <c r="F13" s="214"/>
      <c r="G13" s="214"/>
      <c r="H13" s="214"/>
      <c r="I13" s="214"/>
      <c r="J13" s="24"/>
      <c r="K13" s="49"/>
      <c r="L13" s="49"/>
      <c r="N13" s="68"/>
    </row>
    <row r="14" spans="2:14" s="33" customFormat="1" ht="27.75" customHeight="1" x14ac:dyDescent="0.2">
      <c r="B14" s="10" t="s">
        <v>77</v>
      </c>
      <c r="C14" s="214" t="s">
        <v>161</v>
      </c>
      <c r="D14" s="214"/>
      <c r="E14" s="214"/>
      <c r="F14" s="214"/>
      <c r="G14" s="214"/>
      <c r="H14" s="214"/>
      <c r="I14" s="214"/>
      <c r="J14" s="24"/>
      <c r="K14" s="49"/>
      <c r="L14" s="49"/>
      <c r="N14" s="68"/>
    </row>
    <row r="15" spans="2:14" s="33" customFormat="1" ht="27.75" customHeight="1" x14ac:dyDescent="0.2">
      <c r="B15" s="10" t="s">
        <v>79</v>
      </c>
      <c r="C15" s="214" t="s">
        <v>162</v>
      </c>
      <c r="D15" s="214"/>
      <c r="E15" s="214"/>
      <c r="F15" s="214"/>
      <c r="G15" s="214"/>
      <c r="H15" s="214"/>
      <c r="I15" s="214"/>
      <c r="J15" s="24"/>
      <c r="K15" s="49"/>
      <c r="L15" s="49"/>
      <c r="N15" s="68"/>
    </row>
    <row r="16" spans="2:14" s="33" customFormat="1" ht="27.75" customHeight="1" x14ac:dyDescent="0.2">
      <c r="B16" s="10" t="s">
        <v>81</v>
      </c>
      <c r="C16" s="215" t="s">
        <v>163</v>
      </c>
      <c r="D16" s="216"/>
      <c r="E16" s="216"/>
      <c r="F16" s="216"/>
      <c r="G16" s="216"/>
      <c r="H16" s="216"/>
      <c r="I16" s="217"/>
      <c r="J16" s="24"/>
      <c r="K16" s="49"/>
      <c r="L16" s="49"/>
      <c r="N16" s="68"/>
    </row>
    <row r="17" spans="2:12" s="33" customFormat="1" ht="27.75" customHeight="1" x14ac:dyDescent="0.25">
      <c r="B17" s="10" t="s">
        <v>14</v>
      </c>
      <c r="C17" s="215" t="s">
        <v>164</v>
      </c>
      <c r="D17" s="216"/>
      <c r="E17" s="216"/>
      <c r="F17" s="216"/>
      <c r="G17" s="216"/>
      <c r="H17" s="216"/>
      <c r="I17" s="217"/>
      <c r="J17" s="24"/>
      <c r="K17" s="49"/>
      <c r="L17" s="49"/>
    </row>
    <row r="18" spans="2:12" s="33" customFormat="1" ht="27.75" customHeight="1" x14ac:dyDescent="0.25">
      <c r="B18" s="10" t="s">
        <v>16</v>
      </c>
      <c r="C18" s="215" t="s">
        <v>165</v>
      </c>
      <c r="D18" s="216"/>
      <c r="E18" s="216"/>
      <c r="F18" s="216"/>
      <c r="G18" s="216"/>
      <c r="H18" s="216"/>
      <c r="I18" s="217"/>
      <c r="J18" s="24"/>
      <c r="K18" s="49"/>
      <c r="L18" s="49"/>
    </row>
    <row r="19" spans="2:12" s="33" customFormat="1" ht="27.75" customHeight="1" x14ac:dyDescent="0.25">
      <c r="B19" s="10" t="s">
        <v>18</v>
      </c>
      <c r="C19" s="201" t="s">
        <v>166</v>
      </c>
      <c r="D19" s="202"/>
      <c r="E19" s="202"/>
      <c r="F19" s="202"/>
      <c r="G19" s="202"/>
      <c r="H19" s="202"/>
      <c r="I19" s="203"/>
      <c r="J19" s="24"/>
      <c r="K19" s="49"/>
      <c r="L19" s="49"/>
    </row>
    <row r="20" spans="2:12" s="33" customFormat="1" ht="27.75" customHeight="1" x14ac:dyDescent="0.25">
      <c r="B20" s="10" t="s">
        <v>20</v>
      </c>
      <c r="C20" s="218" t="s">
        <v>167</v>
      </c>
      <c r="D20" s="218"/>
      <c r="E20" s="218"/>
      <c r="F20" s="218"/>
      <c r="G20" s="218"/>
      <c r="H20" s="218"/>
      <c r="I20" s="218"/>
      <c r="J20" s="24"/>
      <c r="K20" s="49"/>
      <c r="L20" s="49"/>
    </row>
    <row r="21" spans="2:12" s="33" customFormat="1" ht="27.75" customHeight="1" x14ac:dyDescent="0.25">
      <c r="B21" s="10" t="s">
        <v>22</v>
      </c>
      <c r="C21" s="218" t="s">
        <v>168</v>
      </c>
      <c r="D21" s="218"/>
      <c r="E21" s="218"/>
      <c r="F21" s="218"/>
      <c r="G21" s="218"/>
      <c r="H21" s="218"/>
      <c r="I21" s="218"/>
      <c r="J21" s="24"/>
      <c r="K21" s="49"/>
      <c r="L21" s="49"/>
    </row>
    <row r="22" spans="2:12" s="33" customFormat="1" ht="27.75" customHeight="1" x14ac:dyDescent="0.25">
      <c r="B22" s="10" t="s">
        <v>44</v>
      </c>
      <c r="C22" s="198" t="s">
        <v>169</v>
      </c>
      <c r="D22" s="199"/>
      <c r="E22" s="199"/>
      <c r="F22" s="199"/>
      <c r="G22" s="199"/>
      <c r="H22" s="199"/>
      <c r="I22" s="200"/>
      <c r="J22" s="24"/>
      <c r="K22" s="49"/>
      <c r="L22" s="49"/>
    </row>
    <row r="23" spans="2:12" s="33" customFormat="1" ht="27.75" customHeight="1" x14ac:dyDescent="0.25">
      <c r="B23" s="10" t="s">
        <v>46</v>
      </c>
      <c r="C23" s="215" t="s">
        <v>170</v>
      </c>
      <c r="D23" s="216"/>
      <c r="E23" s="216"/>
      <c r="F23" s="216"/>
      <c r="G23" s="216"/>
      <c r="H23" s="216"/>
      <c r="I23" s="217"/>
      <c r="J23" s="24"/>
      <c r="K23" s="49"/>
      <c r="L23" s="49"/>
    </row>
    <row r="24" spans="2:12" s="33" customFormat="1" ht="27.75" customHeight="1" x14ac:dyDescent="0.25">
      <c r="B24" s="10" t="s">
        <v>48</v>
      </c>
      <c r="C24" s="176" t="s">
        <v>53</v>
      </c>
      <c r="D24" s="177"/>
      <c r="E24" s="177"/>
      <c r="F24" s="177"/>
      <c r="G24" s="177"/>
      <c r="H24" s="177"/>
      <c r="I24" s="178"/>
      <c r="J24" s="24"/>
      <c r="K24" s="77"/>
      <c r="L24" s="77"/>
    </row>
    <row r="25" spans="2:12" s="33" customFormat="1" ht="27.75" customHeight="1" x14ac:dyDescent="0.25">
      <c r="B25" s="10" t="s">
        <v>50</v>
      </c>
      <c r="C25" s="213" t="s">
        <v>157</v>
      </c>
      <c r="D25" s="213"/>
      <c r="E25" s="213"/>
      <c r="F25" s="213"/>
      <c r="G25" s="213"/>
      <c r="H25" s="213"/>
      <c r="I25" s="213"/>
      <c r="J25" s="24"/>
      <c r="K25" s="49"/>
      <c r="L25" s="49"/>
    </row>
    <row r="26" spans="2:12" s="33" customFormat="1" ht="39.75" customHeight="1" x14ac:dyDescent="0.25">
      <c r="B26" s="10" t="s">
        <v>171</v>
      </c>
      <c r="C26" s="213" t="s">
        <v>57</v>
      </c>
      <c r="D26" s="213"/>
      <c r="E26" s="213"/>
      <c r="F26" s="213"/>
      <c r="G26" s="213"/>
      <c r="H26" s="213"/>
      <c r="I26" s="213"/>
      <c r="J26" s="24"/>
      <c r="K26" s="49"/>
      <c r="L26" s="49"/>
    </row>
    <row r="27" spans="2:12" s="33" customFormat="1" ht="27.75" customHeight="1" x14ac:dyDescent="0.25">
      <c r="B27" s="10" t="s">
        <v>172</v>
      </c>
      <c r="C27" s="213" t="s">
        <v>59</v>
      </c>
      <c r="D27" s="213"/>
      <c r="E27" s="213"/>
      <c r="F27" s="213"/>
      <c r="G27" s="213"/>
      <c r="H27" s="213"/>
      <c r="I27" s="213"/>
      <c r="J27" s="24"/>
      <c r="K27" s="49"/>
      <c r="L27" s="49"/>
    </row>
    <row r="28" spans="2:12" ht="75" customHeight="1" x14ac:dyDescent="0.25">
      <c r="B28" s="174" t="s">
        <v>60</v>
      </c>
      <c r="C28" s="174"/>
      <c r="D28" s="174"/>
      <c r="E28" s="174"/>
      <c r="F28" s="174"/>
      <c r="G28" s="174"/>
      <c r="H28" s="174"/>
      <c r="I28" s="174"/>
      <c r="J28" s="171" t="s">
        <v>61</v>
      </c>
      <c r="K28" s="172"/>
      <c r="L28" s="173"/>
    </row>
  </sheetData>
  <mergeCells count="28">
    <mergeCell ref="B2:C6"/>
    <mergeCell ref="D2:L6"/>
    <mergeCell ref="C24:I24"/>
    <mergeCell ref="C22:I22"/>
    <mergeCell ref="C19:I19"/>
    <mergeCell ref="B10:C10"/>
    <mergeCell ref="D10:L10"/>
    <mergeCell ref="B7:L7"/>
    <mergeCell ref="B8:C8"/>
    <mergeCell ref="D8:L8"/>
    <mergeCell ref="B9:C9"/>
    <mergeCell ref="D9:L9"/>
    <mergeCell ref="J28:L28"/>
    <mergeCell ref="B28:I28"/>
    <mergeCell ref="C27:I27"/>
    <mergeCell ref="C11:I11"/>
    <mergeCell ref="C12:I12"/>
    <mergeCell ref="C13:I13"/>
    <mergeCell ref="C14:I14"/>
    <mergeCell ref="C15:I15"/>
    <mergeCell ref="C16:I16"/>
    <mergeCell ref="C18:I18"/>
    <mergeCell ref="C20:I20"/>
    <mergeCell ref="C17:I17"/>
    <mergeCell ref="C21:I21"/>
    <mergeCell ref="C23:I23"/>
    <mergeCell ref="C25:I25"/>
    <mergeCell ref="C26:I26"/>
  </mergeCells>
  <hyperlinks>
    <hyperlink ref="M2" location="'HARCAMA BİRİMLERİ ÖMK LİSTELERİ'!A1" display="Ana Sayfa"/>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230" t="s">
        <v>173</v>
      </c>
      <c r="E2" s="231"/>
      <c r="F2" s="231"/>
      <c r="G2" s="231"/>
      <c r="H2" s="231"/>
      <c r="I2" s="231"/>
      <c r="J2" s="232"/>
      <c r="K2" s="232"/>
      <c r="L2" s="233"/>
      <c r="M2" s="1" t="s">
        <v>3</v>
      </c>
    </row>
    <row r="3" spans="2:13" ht="21.75" customHeight="1" x14ac:dyDescent="0.25">
      <c r="B3" s="179"/>
      <c r="C3" s="179"/>
      <c r="D3" s="234"/>
      <c r="E3" s="235"/>
      <c r="F3" s="235"/>
      <c r="G3" s="235"/>
      <c r="H3" s="235"/>
      <c r="I3" s="235"/>
      <c r="J3" s="236"/>
      <c r="K3" s="236"/>
      <c r="L3" s="237"/>
      <c r="M3" s="2"/>
    </row>
    <row r="4" spans="2:13" ht="21.75" customHeight="1" x14ac:dyDescent="0.25">
      <c r="B4" s="179"/>
      <c r="C4" s="179"/>
      <c r="D4" s="234"/>
      <c r="E4" s="235"/>
      <c r="F4" s="235"/>
      <c r="G4" s="235"/>
      <c r="H4" s="235"/>
      <c r="I4" s="235"/>
      <c r="J4" s="236"/>
      <c r="K4" s="236"/>
      <c r="L4" s="237"/>
      <c r="M4" s="2"/>
    </row>
    <row r="5" spans="2:13" ht="21.75" customHeight="1" x14ac:dyDescent="0.25">
      <c r="B5" s="179"/>
      <c r="C5" s="179"/>
      <c r="D5" s="234"/>
      <c r="E5" s="235"/>
      <c r="F5" s="235"/>
      <c r="G5" s="235"/>
      <c r="H5" s="235"/>
      <c r="I5" s="235"/>
      <c r="J5" s="236"/>
      <c r="K5" s="236"/>
      <c r="L5" s="237"/>
    </row>
    <row r="6" spans="2:13" ht="21.75" customHeight="1" x14ac:dyDescent="0.25">
      <c r="B6" s="179"/>
      <c r="C6" s="179"/>
      <c r="D6" s="238"/>
      <c r="E6" s="239"/>
      <c r="F6" s="239"/>
      <c r="G6" s="239"/>
      <c r="H6" s="239"/>
      <c r="I6" s="239"/>
      <c r="J6" s="240"/>
      <c r="K6" s="240"/>
      <c r="L6" s="241"/>
    </row>
    <row r="7" spans="2:13" ht="30" customHeight="1" x14ac:dyDescent="0.25">
      <c r="B7" s="205" t="s">
        <v>174</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ht="33.75" customHeight="1" x14ac:dyDescent="0.25">
      <c r="B12" s="27" t="s">
        <v>175</v>
      </c>
      <c r="C12" s="198" t="s">
        <v>176</v>
      </c>
      <c r="D12" s="199"/>
      <c r="E12" s="199"/>
      <c r="F12" s="199"/>
      <c r="G12" s="199"/>
      <c r="H12" s="199"/>
      <c r="I12" s="200"/>
      <c r="J12" s="25"/>
      <c r="K12" s="25"/>
      <c r="L12" s="25"/>
    </row>
    <row r="13" spans="2:13" ht="33.75" customHeight="1" x14ac:dyDescent="0.25">
      <c r="B13" s="27" t="s">
        <v>14</v>
      </c>
      <c r="C13" s="198" t="s">
        <v>177</v>
      </c>
      <c r="D13" s="199"/>
      <c r="E13" s="199"/>
      <c r="F13" s="199"/>
      <c r="G13" s="199"/>
      <c r="H13" s="199"/>
      <c r="I13" s="200"/>
      <c r="J13" s="25"/>
      <c r="K13" s="25"/>
      <c r="L13" s="25"/>
    </row>
    <row r="14" spans="2:13" ht="33.75" customHeight="1" x14ac:dyDescent="0.25">
      <c r="B14" s="11" t="s">
        <v>16</v>
      </c>
      <c r="C14" s="175" t="s">
        <v>178</v>
      </c>
      <c r="D14" s="175"/>
      <c r="E14" s="175"/>
      <c r="F14" s="175"/>
      <c r="G14" s="175"/>
      <c r="H14" s="175"/>
      <c r="I14" s="175"/>
      <c r="J14" s="24"/>
      <c r="K14" s="25"/>
      <c r="L14" s="25"/>
    </row>
    <row r="15" spans="2:13" ht="33.75" customHeight="1" x14ac:dyDescent="0.25">
      <c r="B15" s="11" t="s">
        <v>124</v>
      </c>
      <c r="C15" s="175" t="s">
        <v>179</v>
      </c>
      <c r="D15" s="175"/>
      <c r="E15" s="175"/>
      <c r="F15" s="175"/>
      <c r="G15" s="175"/>
      <c r="H15" s="175"/>
      <c r="I15" s="175"/>
      <c r="J15" s="24"/>
      <c r="K15" s="25"/>
      <c r="L15" s="25"/>
    </row>
    <row r="16" spans="2:13" ht="33.75" customHeight="1" x14ac:dyDescent="0.25">
      <c r="B16" s="11" t="s">
        <v>126</v>
      </c>
      <c r="C16" s="175" t="s">
        <v>180</v>
      </c>
      <c r="D16" s="175"/>
      <c r="E16" s="175"/>
      <c r="F16" s="175"/>
      <c r="G16" s="175"/>
      <c r="H16" s="175"/>
      <c r="I16" s="175"/>
      <c r="J16" s="24"/>
      <c r="K16" s="25"/>
      <c r="L16" s="25"/>
    </row>
    <row r="17" spans="2:12" ht="33.75" customHeight="1" x14ac:dyDescent="0.25">
      <c r="B17" s="11" t="s">
        <v>128</v>
      </c>
      <c r="C17" s="175" t="s">
        <v>181</v>
      </c>
      <c r="D17" s="175"/>
      <c r="E17" s="175"/>
      <c r="F17" s="175"/>
      <c r="G17" s="175"/>
      <c r="H17" s="175"/>
      <c r="I17" s="175"/>
      <c r="J17" s="24"/>
      <c r="K17" s="25"/>
      <c r="L17" s="25"/>
    </row>
    <row r="18" spans="2:12" ht="33.75" customHeight="1" x14ac:dyDescent="0.25">
      <c r="B18" s="11" t="s">
        <v>18</v>
      </c>
      <c r="C18" s="175" t="s">
        <v>76</v>
      </c>
      <c r="D18" s="175"/>
      <c r="E18" s="175"/>
      <c r="F18" s="175"/>
      <c r="G18" s="175"/>
      <c r="H18" s="175"/>
      <c r="I18" s="175"/>
      <c r="J18" s="24"/>
      <c r="K18" s="25"/>
      <c r="L18" s="25"/>
    </row>
    <row r="19" spans="2:12" ht="33.75" customHeight="1" x14ac:dyDescent="0.25">
      <c r="B19" s="11" t="s">
        <v>72</v>
      </c>
      <c r="C19" s="175" t="s">
        <v>182</v>
      </c>
      <c r="D19" s="175"/>
      <c r="E19" s="175"/>
      <c r="F19" s="175"/>
      <c r="G19" s="175"/>
      <c r="H19" s="175"/>
      <c r="I19" s="175"/>
      <c r="J19" s="24"/>
      <c r="K19" s="25"/>
      <c r="L19" s="25"/>
    </row>
    <row r="20" spans="2:12" ht="33.75" customHeight="1" x14ac:dyDescent="0.25">
      <c r="B20" s="11" t="s">
        <v>183</v>
      </c>
      <c r="C20" s="175" t="s">
        <v>80</v>
      </c>
      <c r="D20" s="175"/>
      <c r="E20" s="175"/>
      <c r="F20" s="175"/>
      <c r="G20" s="175"/>
      <c r="H20" s="175"/>
      <c r="I20" s="175"/>
      <c r="J20" s="24"/>
      <c r="K20" s="25"/>
      <c r="L20" s="25"/>
    </row>
    <row r="21" spans="2:12" ht="33.75" customHeight="1" x14ac:dyDescent="0.25">
      <c r="B21" s="11" t="s">
        <v>184</v>
      </c>
      <c r="C21" s="175" t="s">
        <v>162</v>
      </c>
      <c r="D21" s="175"/>
      <c r="E21" s="175"/>
      <c r="F21" s="175"/>
      <c r="G21" s="175"/>
      <c r="H21" s="175"/>
      <c r="I21" s="175"/>
      <c r="J21" s="24"/>
      <c r="K21" s="25"/>
      <c r="L21" s="25"/>
    </row>
    <row r="22" spans="2:12" ht="33.75" customHeight="1" x14ac:dyDescent="0.25">
      <c r="B22" s="11" t="s">
        <v>185</v>
      </c>
      <c r="C22" s="224" t="s">
        <v>186</v>
      </c>
      <c r="D22" s="225"/>
      <c r="E22" s="225"/>
      <c r="F22" s="225"/>
      <c r="G22" s="225"/>
      <c r="H22" s="225"/>
      <c r="I22" s="226"/>
      <c r="J22" s="24"/>
      <c r="K22" s="25"/>
      <c r="L22" s="25"/>
    </row>
    <row r="23" spans="2:12" ht="33.75" customHeight="1" x14ac:dyDescent="0.25">
      <c r="B23" s="11">
        <f>'EK-27'!B26</f>
        <v>5</v>
      </c>
      <c r="C23" s="224" t="s">
        <v>187</v>
      </c>
      <c r="D23" s="225"/>
      <c r="E23" s="225"/>
      <c r="F23" s="225"/>
      <c r="G23" s="225"/>
      <c r="H23" s="225"/>
      <c r="I23" s="226"/>
      <c r="J23" s="24"/>
      <c r="K23" s="25"/>
      <c r="L23" s="25"/>
    </row>
    <row r="24" spans="2:12" ht="33.75" customHeight="1" x14ac:dyDescent="0.25">
      <c r="B24" s="11" t="str">
        <f>'EK-27'!B27</f>
        <v>5.1</v>
      </c>
      <c r="C24" s="227" t="s">
        <v>188</v>
      </c>
      <c r="D24" s="228"/>
      <c r="E24" s="228"/>
      <c r="F24" s="228"/>
      <c r="G24" s="228"/>
      <c r="H24" s="228"/>
      <c r="I24" s="229"/>
      <c r="J24" s="24"/>
      <c r="K24" s="25"/>
      <c r="L24" s="25"/>
    </row>
    <row r="25" spans="2:12" ht="33.75" customHeight="1" x14ac:dyDescent="0.25">
      <c r="B25" s="11" t="str">
        <f>'EK-27'!B28</f>
        <v>5.2</v>
      </c>
      <c r="C25" s="224" t="s">
        <v>189</v>
      </c>
      <c r="D25" s="225"/>
      <c r="E25" s="225"/>
      <c r="F25" s="225"/>
      <c r="G25" s="225"/>
      <c r="H25" s="225"/>
      <c r="I25" s="226"/>
      <c r="J25" s="24"/>
      <c r="K25" s="25"/>
      <c r="L25" s="25"/>
    </row>
    <row r="26" spans="2:12" ht="33.75" customHeight="1" x14ac:dyDescent="0.25">
      <c r="B26" s="11" t="str">
        <f>'EK-27'!B29</f>
        <v>5.3</v>
      </c>
      <c r="C26" s="227" t="s">
        <v>190</v>
      </c>
      <c r="D26" s="228"/>
      <c r="E26" s="228"/>
      <c r="F26" s="228"/>
      <c r="G26" s="228"/>
      <c r="H26" s="228"/>
      <c r="I26" s="229"/>
      <c r="J26" s="24"/>
      <c r="K26" s="25"/>
      <c r="L26" s="25"/>
    </row>
    <row r="27" spans="2:12" ht="33.75" customHeight="1" x14ac:dyDescent="0.25">
      <c r="B27" s="11" t="s">
        <v>22</v>
      </c>
      <c r="C27" s="175" t="s">
        <v>191</v>
      </c>
      <c r="D27" s="175"/>
      <c r="E27" s="175"/>
      <c r="F27" s="175"/>
      <c r="G27" s="175"/>
      <c r="H27" s="175"/>
      <c r="I27" s="175"/>
      <c r="J27" s="24"/>
      <c r="K27" s="25"/>
      <c r="L27" s="25"/>
    </row>
    <row r="28" spans="2:12" ht="33.75" customHeight="1" x14ac:dyDescent="0.25">
      <c r="B28" s="11" t="str">
        <f>'EK-27'!B38</f>
        <v>8</v>
      </c>
      <c r="C28" s="223" t="s">
        <v>192</v>
      </c>
      <c r="D28" s="223"/>
      <c r="E28" s="223"/>
      <c r="F28" s="223"/>
      <c r="G28" s="223"/>
      <c r="H28" s="223"/>
      <c r="I28" s="223"/>
      <c r="J28" s="24"/>
      <c r="K28" s="25"/>
      <c r="L28" s="25"/>
    </row>
    <row r="29" spans="2:12" ht="33.75" customHeight="1" x14ac:dyDescent="0.25">
      <c r="B29" s="11" t="str">
        <f>'EK-27'!B39</f>
        <v>8.1</v>
      </c>
      <c r="C29" s="223" t="s">
        <v>193</v>
      </c>
      <c r="D29" s="223"/>
      <c r="E29" s="223"/>
      <c r="F29" s="223"/>
      <c r="G29" s="223"/>
      <c r="H29" s="223"/>
      <c r="I29" s="223"/>
      <c r="J29" s="24"/>
      <c r="K29" s="25"/>
      <c r="L29" s="25"/>
    </row>
    <row r="30" spans="2:12" ht="33.75" customHeight="1" x14ac:dyDescent="0.25">
      <c r="B30" s="11" t="str">
        <f>'EK-27'!B40</f>
        <v>8.2</v>
      </c>
      <c r="C30" s="223" t="s">
        <v>194</v>
      </c>
      <c r="D30" s="223"/>
      <c r="E30" s="223"/>
      <c r="F30" s="223"/>
      <c r="G30" s="223"/>
      <c r="H30" s="223"/>
      <c r="I30" s="223"/>
      <c r="J30" s="24"/>
      <c r="K30" s="25"/>
      <c r="L30" s="25"/>
    </row>
    <row r="31" spans="2:12" ht="33.75" customHeight="1" x14ac:dyDescent="0.25">
      <c r="B31" s="11" t="str">
        <f>'EK-27'!B41</f>
        <v>8.3</v>
      </c>
      <c r="C31" s="223" t="s">
        <v>195</v>
      </c>
      <c r="D31" s="223"/>
      <c r="E31" s="223"/>
      <c r="F31" s="223"/>
      <c r="G31" s="223"/>
      <c r="H31" s="223"/>
      <c r="I31" s="223"/>
      <c r="J31" s="24"/>
      <c r="K31" s="25"/>
      <c r="L31" s="25"/>
    </row>
    <row r="32" spans="2:12" ht="33.75" customHeight="1" x14ac:dyDescent="0.25">
      <c r="B32" s="11" t="s">
        <v>48</v>
      </c>
      <c r="C32" s="175" t="s">
        <v>196</v>
      </c>
      <c r="D32" s="175"/>
      <c r="E32" s="175"/>
      <c r="F32" s="175"/>
      <c r="G32" s="175"/>
      <c r="H32" s="175"/>
      <c r="I32" s="175"/>
      <c r="J32" s="37"/>
      <c r="K32" s="37"/>
      <c r="L32" s="38"/>
    </row>
    <row r="33" spans="2:12" ht="33.75" customHeight="1" x14ac:dyDescent="0.25">
      <c r="B33" s="11" t="s">
        <v>197</v>
      </c>
      <c r="C33" s="175" t="s">
        <v>198</v>
      </c>
      <c r="D33" s="175"/>
      <c r="E33" s="175"/>
      <c r="F33" s="175"/>
      <c r="G33" s="175"/>
      <c r="H33" s="175"/>
      <c r="I33" s="175"/>
      <c r="J33" s="24"/>
      <c r="K33" s="25"/>
      <c r="L33" s="25"/>
    </row>
    <row r="34" spans="2:12" ht="33.75" customHeight="1" x14ac:dyDescent="0.25">
      <c r="B34" s="11" t="s">
        <v>50</v>
      </c>
      <c r="C34" s="220" t="s">
        <v>199</v>
      </c>
      <c r="D34" s="221"/>
      <c r="E34" s="221"/>
      <c r="F34" s="221"/>
      <c r="G34" s="221"/>
      <c r="H34" s="221"/>
      <c r="I34" s="222"/>
      <c r="J34" s="24"/>
      <c r="K34" s="25"/>
      <c r="L34" s="25"/>
    </row>
    <row r="35" spans="2:12" ht="33.75" customHeight="1" x14ac:dyDescent="0.25">
      <c r="B35" s="11" t="s">
        <v>52</v>
      </c>
      <c r="C35" s="175" t="s">
        <v>125</v>
      </c>
      <c r="D35" s="175"/>
      <c r="E35" s="175"/>
      <c r="F35" s="175"/>
      <c r="G35" s="175"/>
      <c r="H35" s="175"/>
      <c r="I35" s="175"/>
      <c r="J35" s="24"/>
      <c r="K35" s="25"/>
      <c r="L35" s="25"/>
    </row>
    <row r="36" spans="2:12" ht="33.75" customHeight="1" x14ac:dyDescent="0.25">
      <c r="B36" s="11" t="s">
        <v>105</v>
      </c>
      <c r="C36" s="175" t="s">
        <v>127</v>
      </c>
      <c r="D36" s="175"/>
      <c r="E36" s="175"/>
      <c r="F36" s="175"/>
      <c r="G36" s="175"/>
      <c r="H36" s="175"/>
      <c r="I36" s="175"/>
      <c r="J36" s="24"/>
      <c r="K36" s="25"/>
      <c r="L36" s="25"/>
    </row>
    <row r="37" spans="2:12" ht="33.75" customHeight="1" x14ac:dyDescent="0.25">
      <c r="B37" s="11" t="s">
        <v>158</v>
      </c>
      <c r="C37" s="175" t="s">
        <v>200</v>
      </c>
      <c r="D37" s="175"/>
      <c r="E37" s="175"/>
      <c r="F37" s="175"/>
      <c r="G37" s="175"/>
      <c r="H37" s="175"/>
      <c r="I37" s="175"/>
      <c r="J37" s="24"/>
      <c r="K37" s="25"/>
      <c r="L37" s="25"/>
    </row>
    <row r="38" spans="2:12" ht="33.75" customHeight="1" x14ac:dyDescent="0.25">
      <c r="B38" s="11" t="s">
        <v>201</v>
      </c>
      <c r="C38" s="175" t="s">
        <v>129</v>
      </c>
      <c r="D38" s="175"/>
      <c r="E38" s="175"/>
      <c r="F38" s="175"/>
      <c r="G38" s="175"/>
      <c r="H38" s="175"/>
      <c r="I38" s="175"/>
      <c r="J38" s="24"/>
      <c r="K38" s="25"/>
      <c r="L38" s="25"/>
    </row>
    <row r="39" spans="2:12" ht="33.75" customHeight="1" x14ac:dyDescent="0.25">
      <c r="B39" s="11" t="s">
        <v>202</v>
      </c>
      <c r="C39" s="219" t="s">
        <v>203</v>
      </c>
      <c r="D39" s="219"/>
      <c r="E39" s="219"/>
      <c r="F39" s="219"/>
      <c r="G39" s="219"/>
      <c r="H39" s="219"/>
      <c r="I39" s="219"/>
      <c r="J39" s="24"/>
      <c r="K39" s="25"/>
      <c r="L39" s="25"/>
    </row>
    <row r="40" spans="2:12" ht="33.75" customHeight="1" x14ac:dyDescent="0.25">
      <c r="B40" s="11" t="s">
        <v>204</v>
      </c>
      <c r="C40" s="175" t="s">
        <v>205</v>
      </c>
      <c r="D40" s="175"/>
      <c r="E40" s="175"/>
      <c r="F40" s="175"/>
      <c r="G40" s="175"/>
      <c r="H40" s="175"/>
      <c r="I40" s="175"/>
      <c r="J40" s="24"/>
      <c r="K40" s="25"/>
      <c r="L40" s="25"/>
    </row>
    <row r="41" spans="2:12" ht="33.75" customHeight="1" x14ac:dyDescent="0.25">
      <c r="B41" s="11" t="s">
        <v>206</v>
      </c>
      <c r="C41" s="175" t="s">
        <v>207</v>
      </c>
      <c r="D41" s="175"/>
      <c r="E41" s="175"/>
      <c r="F41" s="175"/>
      <c r="G41" s="175"/>
      <c r="H41" s="175"/>
      <c r="I41" s="175"/>
      <c r="J41" s="24"/>
      <c r="K41" s="25"/>
      <c r="L41" s="25"/>
    </row>
    <row r="42" spans="2:12" ht="33.75" customHeight="1" x14ac:dyDescent="0.25">
      <c r="B42" s="11" t="s">
        <v>208</v>
      </c>
      <c r="C42" s="219" t="s">
        <v>209</v>
      </c>
      <c r="D42" s="219"/>
      <c r="E42" s="219"/>
      <c r="F42" s="219"/>
      <c r="G42" s="219"/>
      <c r="H42" s="219"/>
      <c r="I42" s="219"/>
      <c r="J42" s="24"/>
      <c r="K42" s="25"/>
      <c r="L42" s="25"/>
    </row>
    <row r="43" spans="2:12" ht="33.75" customHeight="1" x14ac:dyDescent="0.25">
      <c r="B43" s="11" t="s">
        <v>54</v>
      </c>
      <c r="C43" s="176" t="s">
        <v>210</v>
      </c>
      <c r="D43" s="177"/>
      <c r="E43" s="177"/>
      <c r="F43" s="177"/>
      <c r="G43" s="177"/>
      <c r="H43" s="177"/>
      <c r="I43" s="178"/>
      <c r="J43" s="24"/>
      <c r="K43" s="25"/>
      <c r="L43" s="25"/>
    </row>
    <row r="44" spans="2:12" ht="33.75" customHeight="1" x14ac:dyDescent="0.25">
      <c r="B44" s="11" t="s">
        <v>56</v>
      </c>
      <c r="C44" s="175" t="s">
        <v>211</v>
      </c>
      <c r="D44" s="175"/>
      <c r="E44" s="175"/>
      <c r="F44" s="175"/>
      <c r="G44" s="175"/>
      <c r="H44" s="175"/>
      <c r="I44" s="175"/>
      <c r="J44" s="24"/>
      <c r="K44" s="25"/>
      <c r="L44" s="25"/>
    </row>
    <row r="45" spans="2:12" ht="33.75" customHeight="1" x14ac:dyDescent="0.25">
      <c r="B45" s="36" t="s">
        <v>58</v>
      </c>
      <c r="C45" s="175" t="s">
        <v>212</v>
      </c>
      <c r="D45" s="175"/>
      <c r="E45" s="175"/>
      <c r="F45" s="175"/>
      <c r="G45" s="175"/>
      <c r="H45" s="175"/>
      <c r="I45" s="175"/>
      <c r="J45" s="12"/>
      <c r="K45" s="12"/>
      <c r="L45" s="12"/>
    </row>
    <row r="46" spans="2:12" ht="33.75" customHeight="1" x14ac:dyDescent="0.25">
      <c r="B46" s="10" t="s">
        <v>213</v>
      </c>
      <c r="C46" s="175" t="s">
        <v>214</v>
      </c>
      <c r="D46" s="175"/>
      <c r="E46" s="175"/>
      <c r="F46" s="175"/>
      <c r="G46" s="175"/>
      <c r="H46" s="175"/>
      <c r="I46" s="175"/>
      <c r="J46" s="12"/>
      <c r="K46" s="12"/>
      <c r="L46" s="12"/>
    </row>
    <row r="47" spans="2:12" ht="33.75" customHeight="1" x14ac:dyDescent="0.25">
      <c r="B47" s="10" t="s">
        <v>215</v>
      </c>
      <c r="C47" s="175" t="s">
        <v>216</v>
      </c>
      <c r="D47" s="175"/>
      <c r="E47" s="175"/>
      <c r="F47" s="175"/>
      <c r="G47" s="175"/>
      <c r="H47" s="175"/>
      <c r="I47" s="175"/>
      <c r="J47" s="12"/>
      <c r="K47" s="12"/>
      <c r="L47" s="12"/>
    </row>
    <row r="48" spans="2:12" ht="33.75" customHeight="1" x14ac:dyDescent="0.25">
      <c r="B48" s="10" t="s">
        <v>108</v>
      </c>
      <c r="C48" s="175" t="s">
        <v>217</v>
      </c>
      <c r="D48" s="175"/>
      <c r="E48" s="175"/>
      <c r="F48" s="175"/>
      <c r="G48" s="175"/>
      <c r="H48" s="175"/>
      <c r="I48" s="175"/>
      <c r="J48" s="12"/>
      <c r="K48" s="12"/>
      <c r="L48" s="12"/>
    </row>
    <row r="49" spans="2:12" ht="33.75" customHeight="1" x14ac:dyDescent="0.25">
      <c r="B49" s="10" t="s">
        <v>218</v>
      </c>
      <c r="C49" s="175" t="s">
        <v>219</v>
      </c>
      <c r="D49" s="175"/>
      <c r="E49" s="175"/>
      <c r="F49" s="175"/>
      <c r="G49" s="175"/>
      <c r="H49" s="175"/>
      <c r="I49" s="175"/>
      <c r="J49" s="12"/>
      <c r="K49" s="12"/>
      <c r="L49" s="12"/>
    </row>
    <row r="50" spans="2:12" ht="33.75" customHeight="1" x14ac:dyDescent="0.25">
      <c r="B50" s="10" t="s">
        <v>220</v>
      </c>
      <c r="C50" s="175" t="s">
        <v>221</v>
      </c>
      <c r="D50" s="175"/>
      <c r="E50" s="175"/>
      <c r="F50" s="175"/>
      <c r="G50" s="175"/>
      <c r="H50" s="175"/>
      <c r="I50" s="175"/>
      <c r="J50" s="12"/>
      <c r="K50" s="12"/>
      <c r="L50" s="12"/>
    </row>
    <row r="51" spans="2:12" ht="33.75" customHeight="1" x14ac:dyDescent="0.25">
      <c r="B51" s="10" t="s">
        <v>222</v>
      </c>
      <c r="C51" s="175" t="s">
        <v>223</v>
      </c>
      <c r="D51" s="175"/>
      <c r="E51" s="175"/>
      <c r="F51" s="175"/>
      <c r="G51" s="175"/>
      <c r="H51" s="175"/>
      <c r="I51" s="175"/>
      <c r="J51" s="12"/>
      <c r="K51" s="12"/>
      <c r="L51" s="12"/>
    </row>
    <row r="52" spans="2:12" ht="33.75" customHeight="1" x14ac:dyDescent="0.25">
      <c r="B52" s="10" t="s">
        <v>110</v>
      </c>
      <c r="C52" s="175" t="s">
        <v>224</v>
      </c>
      <c r="D52" s="175"/>
      <c r="E52" s="175"/>
      <c r="F52" s="175"/>
      <c r="G52" s="175"/>
      <c r="H52" s="175"/>
      <c r="I52" s="175"/>
      <c r="J52" s="12"/>
      <c r="K52" s="12"/>
      <c r="L52" s="12"/>
    </row>
    <row r="53" spans="2:12" ht="33.75" customHeight="1" x14ac:dyDescent="0.25">
      <c r="B53" s="10" t="s">
        <v>112</v>
      </c>
      <c r="C53" s="175" t="s">
        <v>225</v>
      </c>
      <c r="D53" s="175"/>
      <c r="E53" s="175"/>
      <c r="F53" s="175"/>
      <c r="G53" s="175"/>
      <c r="H53" s="175"/>
      <c r="I53" s="175"/>
      <c r="J53" s="12"/>
      <c r="K53" s="12"/>
      <c r="L53" s="12"/>
    </row>
    <row r="54" spans="2:12" ht="33.75" customHeight="1" x14ac:dyDescent="0.25">
      <c r="B54" s="10" t="s">
        <v>226</v>
      </c>
      <c r="C54" s="175" t="s">
        <v>227</v>
      </c>
      <c r="D54" s="175"/>
      <c r="E54" s="175"/>
      <c r="F54" s="175"/>
      <c r="G54" s="175"/>
      <c r="H54" s="175"/>
      <c r="I54" s="175"/>
      <c r="J54" s="12"/>
      <c r="K54" s="12"/>
      <c r="L54" s="12"/>
    </row>
    <row r="55" spans="2:12" ht="33.75" customHeight="1" x14ac:dyDescent="0.25">
      <c r="B55" s="10" t="s">
        <v>228</v>
      </c>
      <c r="C55" s="219" t="s">
        <v>229</v>
      </c>
      <c r="D55" s="219"/>
      <c r="E55" s="219"/>
      <c r="F55" s="219"/>
      <c r="G55" s="219"/>
      <c r="H55" s="219"/>
      <c r="I55" s="219"/>
      <c r="J55" s="12"/>
      <c r="K55" s="12"/>
      <c r="L55" s="12"/>
    </row>
    <row r="56" spans="2:12" ht="33.75" customHeight="1" x14ac:dyDescent="0.25">
      <c r="B56" s="10" t="s">
        <v>113</v>
      </c>
      <c r="C56" s="176" t="s">
        <v>230</v>
      </c>
      <c r="D56" s="177"/>
      <c r="E56" s="177"/>
      <c r="F56" s="177"/>
      <c r="G56" s="177"/>
      <c r="H56" s="177"/>
      <c r="I56" s="178"/>
      <c r="J56" s="12"/>
      <c r="K56" s="12"/>
      <c r="L56" s="12"/>
    </row>
    <row r="57" spans="2:12" ht="33.75" customHeight="1" x14ac:dyDescent="0.25">
      <c r="B57" s="10" t="s">
        <v>115</v>
      </c>
      <c r="C57" s="176" t="s">
        <v>53</v>
      </c>
      <c r="D57" s="177"/>
      <c r="E57" s="177"/>
      <c r="F57" s="177"/>
      <c r="G57" s="177"/>
      <c r="H57" s="177"/>
      <c r="I57" s="178"/>
      <c r="J57" s="12"/>
      <c r="K57" s="12"/>
      <c r="L57" s="12"/>
    </row>
    <row r="58" spans="2:12" ht="33.75" customHeight="1" x14ac:dyDescent="0.25">
      <c r="B58" s="10" t="s">
        <v>231</v>
      </c>
      <c r="C58" s="175" t="s">
        <v>55</v>
      </c>
      <c r="D58" s="175"/>
      <c r="E58" s="175"/>
      <c r="F58" s="175"/>
      <c r="G58" s="175"/>
      <c r="H58" s="175"/>
      <c r="I58" s="175"/>
      <c r="J58" s="12"/>
      <c r="K58" s="12"/>
      <c r="L58" s="12"/>
    </row>
    <row r="59" spans="2:12" ht="33.75" customHeight="1" x14ac:dyDescent="0.25">
      <c r="B59" s="10" t="s">
        <v>116</v>
      </c>
      <c r="C59" s="175" t="s">
        <v>57</v>
      </c>
      <c r="D59" s="175"/>
      <c r="E59" s="175"/>
      <c r="F59" s="175"/>
      <c r="G59" s="175"/>
      <c r="H59" s="175"/>
      <c r="I59" s="175"/>
      <c r="J59" s="12"/>
      <c r="K59" s="12"/>
      <c r="L59" s="12"/>
    </row>
    <row r="60" spans="2:12" ht="33.75" customHeight="1" x14ac:dyDescent="0.25">
      <c r="B60" s="10" t="s">
        <v>117</v>
      </c>
      <c r="C60" s="175" t="s">
        <v>59</v>
      </c>
      <c r="D60" s="175"/>
      <c r="E60" s="175"/>
      <c r="F60" s="175"/>
      <c r="G60" s="175"/>
      <c r="H60" s="175"/>
      <c r="I60" s="175"/>
      <c r="J60" s="12"/>
      <c r="K60" s="12"/>
      <c r="L60" s="12"/>
    </row>
    <row r="61" spans="2:12" ht="75" customHeight="1" x14ac:dyDescent="0.25">
      <c r="B61" s="174" t="s">
        <v>60</v>
      </c>
      <c r="C61" s="174"/>
      <c r="D61" s="174"/>
      <c r="E61" s="174"/>
      <c r="F61" s="174"/>
      <c r="G61" s="174"/>
      <c r="H61" s="174"/>
      <c r="I61" s="174"/>
      <c r="J61" s="171" t="s">
        <v>61</v>
      </c>
      <c r="K61" s="172"/>
      <c r="L61" s="173"/>
    </row>
  </sheetData>
  <mergeCells count="61">
    <mergeCell ref="B10:C10"/>
    <mergeCell ref="D10:L10"/>
    <mergeCell ref="B2:C6"/>
    <mergeCell ref="B7:L7"/>
    <mergeCell ref="B8:C8"/>
    <mergeCell ref="D8:L8"/>
    <mergeCell ref="B9:C9"/>
    <mergeCell ref="D9:L9"/>
    <mergeCell ref="D2:L6"/>
    <mergeCell ref="C18:I18"/>
    <mergeCell ref="C19:I19"/>
    <mergeCell ref="C20:I20"/>
    <mergeCell ref="C21:I21"/>
    <mergeCell ref="C22:I22"/>
    <mergeCell ref="C11:I11"/>
    <mergeCell ref="C14:I14"/>
    <mergeCell ref="C15:I15"/>
    <mergeCell ref="C16:I16"/>
    <mergeCell ref="C17:I17"/>
    <mergeCell ref="C12:I12"/>
    <mergeCell ref="C13:I13"/>
    <mergeCell ref="C28:I28"/>
    <mergeCell ref="C25:I25"/>
    <mergeCell ref="C23:I23"/>
    <mergeCell ref="C26:I26"/>
    <mergeCell ref="C27:I27"/>
    <mergeCell ref="C24:I24"/>
    <mergeCell ref="C29:I29"/>
    <mergeCell ref="C30:I30"/>
    <mergeCell ref="C31:I31"/>
    <mergeCell ref="C33:I33"/>
    <mergeCell ref="C32:I32"/>
    <mergeCell ref="C44:I44"/>
    <mergeCell ref="C34:I34"/>
    <mergeCell ref="C35:I35"/>
    <mergeCell ref="C36:I36"/>
    <mergeCell ref="C37:I37"/>
    <mergeCell ref="C38:I38"/>
    <mergeCell ref="C39:I39"/>
    <mergeCell ref="C40:I40"/>
    <mergeCell ref="C41:I41"/>
    <mergeCell ref="C42:I42"/>
    <mergeCell ref="C43:I43"/>
    <mergeCell ref="C54:I54"/>
    <mergeCell ref="C45:I45"/>
    <mergeCell ref="C46:I46"/>
    <mergeCell ref="C47:I47"/>
    <mergeCell ref="C48:I48"/>
    <mergeCell ref="C49:I49"/>
    <mergeCell ref="C50:I50"/>
    <mergeCell ref="C51:I51"/>
    <mergeCell ref="C52:I52"/>
    <mergeCell ref="C53:I53"/>
    <mergeCell ref="B61:I61"/>
    <mergeCell ref="J61:L61"/>
    <mergeCell ref="C55:I55"/>
    <mergeCell ref="C56:I56"/>
    <mergeCell ref="C58:I58"/>
    <mergeCell ref="C59:I59"/>
    <mergeCell ref="C60:I60"/>
    <mergeCell ref="C57:I57"/>
  </mergeCells>
  <hyperlinks>
    <hyperlink ref="M2" location="'HARCAMA BİRİMLERİ ÖMK LİSTELERİ'!A1" display="Ana Sayfa"/>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8"/>
  <sheetViews>
    <sheetView tabSelected="1" topLeftCell="A55" workbookViewId="0">
      <selection activeCell="C46" sqref="C46:I46"/>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232</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233</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7.75" customHeight="1" x14ac:dyDescent="0.25">
      <c r="B12" s="27" t="s">
        <v>175</v>
      </c>
      <c r="C12" s="198" t="s">
        <v>176</v>
      </c>
      <c r="D12" s="242"/>
      <c r="E12" s="242"/>
      <c r="F12" s="242"/>
      <c r="G12" s="242"/>
      <c r="H12" s="242"/>
      <c r="I12" s="243"/>
      <c r="J12" s="25"/>
      <c r="K12" s="25"/>
      <c r="L12" s="25"/>
    </row>
    <row r="13" spans="2:13" s="33" customFormat="1" ht="27.75" customHeight="1" x14ac:dyDescent="0.25">
      <c r="B13" s="27" t="s">
        <v>65</v>
      </c>
      <c r="C13" s="198" t="s">
        <v>177</v>
      </c>
      <c r="D13" s="199"/>
      <c r="E13" s="199"/>
      <c r="F13" s="199"/>
      <c r="G13" s="199"/>
      <c r="H13" s="199"/>
      <c r="I13" s="200"/>
      <c r="J13" s="25"/>
      <c r="K13" s="25"/>
      <c r="L13" s="25"/>
    </row>
    <row r="14" spans="2:13" s="33" customFormat="1" ht="27.75" customHeight="1" x14ac:dyDescent="0.25">
      <c r="B14" s="27" t="s">
        <v>14</v>
      </c>
      <c r="C14" s="198" t="s">
        <v>234</v>
      </c>
      <c r="D14" s="242"/>
      <c r="E14" s="242"/>
      <c r="F14" s="242"/>
      <c r="G14" s="242"/>
      <c r="H14" s="242"/>
      <c r="I14" s="243"/>
      <c r="J14" s="25"/>
      <c r="K14" s="25"/>
      <c r="L14" s="25"/>
    </row>
    <row r="15" spans="2:13" s="33" customFormat="1" ht="27.75" customHeight="1" x14ac:dyDescent="0.25">
      <c r="B15" s="34" t="s">
        <v>16</v>
      </c>
      <c r="C15" s="175" t="s">
        <v>235</v>
      </c>
      <c r="D15" s="175"/>
      <c r="E15" s="175"/>
      <c r="F15" s="175"/>
      <c r="G15" s="175"/>
      <c r="H15" s="175"/>
      <c r="I15" s="175"/>
      <c r="J15" s="24"/>
      <c r="K15" s="25"/>
      <c r="L15" s="25"/>
    </row>
    <row r="16" spans="2:13" s="33" customFormat="1" ht="27.75" customHeight="1" x14ac:dyDescent="0.25">
      <c r="B16" s="34" t="s">
        <v>18</v>
      </c>
      <c r="C16" s="176" t="s">
        <v>236</v>
      </c>
      <c r="D16" s="177"/>
      <c r="E16" s="177"/>
      <c r="F16" s="177"/>
      <c r="G16" s="177"/>
      <c r="H16" s="177"/>
      <c r="I16" s="178"/>
      <c r="J16" s="24"/>
      <c r="K16" s="25"/>
      <c r="L16" s="25"/>
    </row>
    <row r="17" spans="2:12" s="33" customFormat="1" ht="27.75" customHeight="1" x14ac:dyDescent="0.25">
      <c r="B17" s="34" t="s">
        <v>20</v>
      </c>
      <c r="C17" s="175" t="s">
        <v>237</v>
      </c>
      <c r="D17" s="175"/>
      <c r="E17" s="175"/>
      <c r="F17" s="175"/>
      <c r="G17" s="175"/>
      <c r="H17" s="175"/>
      <c r="I17" s="175"/>
      <c r="J17" s="24"/>
      <c r="K17" s="25"/>
      <c r="L17" s="25"/>
    </row>
    <row r="18" spans="2:12" s="33" customFormat="1" ht="27.75" customHeight="1" x14ac:dyDescent="0.25">
      <c r="B18" s="34" t="s">
        <v>22</v>
      </c>
      <c r="C18" s="175" t="s">
        <v>238</v>
      </c>
      <c r="D18" s="175"/>
      <c r="E18" s="175"/>
      <c r="F18" s="175"/>
      <c r="G18" s="175"/>
      <c r="H18" s="175"/>
      <c r="I18" s="175"/>
      <c r="J18" s="24"/>
      <c r="K18" s="25"/>
      <c r="L18" s="25"/>
    </row>
    <row r="19" spans="2:12" s="33" customFormat="1" ht="27.75" customHeight="1" x14ac:dyDescent="0.25">
      <c r="B19" s="11" t="s">
        <v>24</v>
      </c>
      <c r="C19" s="176" t="s">
        <v>239</v>
      </c>
      <c r="D19" s="177"/>
      <c r="E19" s="177"/>
      <c r="F19" s="177"/>
      <c r="G19" s="177"/>
      <c r="H19" s="177"/>
      <c r="I19" s="178"/>
      <c r="J19" s="24"/>
      <c r="K19" s="25"/>
      <c r="L19" s="25"/>
    </row>
    <row r="20" spans="2:12" s="33" customFormat="1" ht="27.75" customHeight="1" x14ac:dyDescent="0.25">
      <c r="B20" s="11" t="s">
        <v>26</v>
      </c>
      <c r="C20" s="176" t="s">
        <v>240</v>
      </c>
      <c r="D20" s="177"/>
      <c r="E20" s="177"/>
      <c r="F20" s="177"/>
      <c r="G20" s="177"/>
      <c r="H20" s="177"/>
      <c r="I20" s="178"/>
      <c r="J20" s="24"/>
      <c r="K20" s="25"/>
      <c r="L20" s="25"/>
    </row>
    <row r="21" spans="2:12" s="33" customFormat="1" ht="27.75" customHeight="1" x14ac:dyDescent="0.25">
      <c r="B21" s="11" t="s">
        <v>28</v>
      </c>
      <c r="C21" s="176" t="s">
        <v>241</v>
      </c>
      <c r="D21" s="177"/>
      <c r="E21" s="177"/>
      <c r="F21" s="177"/>
      <c r="G21" s="177"/>
      <c r="H21" s="177"/>
      <c r="I21" s="178"/>
      <c r="J21" s="24"/>
      <c r="K21" s="25"/>
      <c r="L21" s="25"/>
    </row>
    <row r="22" spans="2:12" s="33" customFormat="1" ht="27.75" customHeight="1" x14ac:dyDescent="0.25">
      <c r="B22" s="11" t="s">
        <v>30</v>
      </c>
      <c r="C22" s="176" t="s">
        <v>242</v>
      </c>
      <c r="D22" s="177"/>
      <c r="E22" s="177"/>
      <c r="F22" s="177"/>
      <c r="G22" s="177"/>
      <c r="H22" s="177"/>
      <c r="I22" s="178"/>
      <c r="J22" s="24"/>
      <c r="K22" s="25"/>
      <c r="L22" s="25"/>
    </row>
    <row r="23" spans="2:12" s="33" customFormat="1" ht="27.75" customHeight="1" x14ac:dyDescent="0.25">
      <c r="B23" s="11" t="s">
        <v>32</v>
      </c>
      <c r="C23" s="176" t="s">
        <v>243</v>
      </c>
      <c r="D23" s="177"/>
      <c r="E23" s="177"/>
      <c r="F23" s="177"/>
      <c r="G23" s="177"/>
      <c r="H23" s="177"/>
      <c r="I23" s="178"/>
      <c r="J23" s="24"/>
      <c r="K23" s="25"/>
      <c r="L23" s="25"/>
    </row>
    <row r="24" spans="2:12" s="33" customFormat="1" ht="27.75" customHeight="1" x14ac:dyDescent="0.25">
      <c r="B24" s="11" t="s">
        <v>34</v>
      </c>
      <c r="C24" s="176" t="s">
        <v>244</v>
      </c>
      <c r="D24" s="177"/>
      <c r="E24" s="177"/>
      <c r="F24" s="177"/>
      <c r="G24" s="177"/>
      <c r="H24" s="177"/>
      <c r="I24" s="178"/>
      <c r="J24" s="24"/>
      <c r="K24" s="25"/>
      <c r="L24" s="25"/>
    </row>
    <row r="25" spans="2:12" s="33" customFormat="1" ht="27.75" customHeight="1" x14ac:dyDescent="0.25">
      <c r="B25" s="34" t="s">
        <v>44</v>
      </c>
      <c r="C25" s="175" t="s">
        <v>245</v>
      </c>
      <c r="D25" s="175"/>
      <c r="E25" s="175"/>
      <c r="F25" s="175"/>
      <c r="G25" s="175"/>
      <c r="H25" s="175"/>
      <c r="I25" s="175"/>
      <c r="J25" s="24"/>
      <c r="K25" s="25"/>
      <c r="L25" s="25"/>
    </row>
    <row r="26" spans="2:12" s="33" customFormat="1" ht="27.75" customHeight="1" x14ac:dyDescent="0.25">
      <c r="B26" s="11" t="s">
        <v>246</v>
      </c>
      <c r="C26" s="176" t="s">
        <v>247</v>
      </c>
      <c r="D26" s="177"/>
      <c r="E26" s="177"/>
      <c r="F26" s="177"/>
      <c r="G26" s="177"/>
      <c r="H26" s="177"/>
      <c r="I26" s="178"/>
      <c r="J26" s="24"/>
      <c r="K26" s="25"/>
      <c r="L26" s="25"/>
    </row>
    <row r="27" spans="2:12" s="33" customFormat="1" ht="27.75" customHeight="1" x14ac:dyDescent="0.25">
      <c r="B27" s="11" t="s">
        <v>248</v>
      </c>
      <c r="C27" s="176" t="s">
        <v>249</v>
      </c>
      <c r="D27" s="177"/>
      <c r="E27" s="177"/>
      <c r="F27" s="177"/>
      <c r="G27" s="177"/>
      <c r="H27" s="177"/>
      <c r="I27" s="178"/>
      <c r="J27" s="24"/>
      <c r="K27" s="25"/>
      <c r="L27" s="25"/>
    </row>
    <row r="28" spans="2:12" s="33" customFormat="1" ht="27.75" customHeight="1" x14ac:dyDescent="0.25">
      <c r="B28" s="104" t="s">
        <v>250</v>
      </c>
      <c r="C28" s="176" t="s">
        <v>251</v>
      </c>
      <c r="D28" s="177"/>
      <c r="E28" s="177"/>
      <c r="F28" s="177"/>
      <c r="G28" s="177"/>
      <c r="H28" s="177"/>
      <c r="I28" s="178"/>
      <c r="J28" s="24"/>
      <c r="K28" s="105"/>
      <c r="L28" s="105"/>
    </row>
    <row r="29" spans="2:12" s="33" customFormat="1" ht="27.75" customHeight="1" x14ac:dyDescent="0.25">
      <c r="B29" s="34" t="s">
        <v>46</v>
      </c>
      <c r="C29" s="176" t="s">
        <v>252</v>
      </c>
      <c r="D29" s="177"/>
      <c r="E29" s="177"/>
      <c r="F29" s="177"/>
      <c r="G29" s="177"/>
      <c r="H29" s="177"/>
      <c r="I29" s="178"/>
      <c r="J29" s="24"/>
      <c r="K29" s="25"/>
      <c r="L29" s="25"/>
    </row>
    <row r="30" spans="2:12" s="33" customFormat="1" ht="27.75" customHeight="1" x14ac:dyDescent="0.25">
      <c r="B30" s="11" t="s">
        <v>89</v>
      </c>
      <c r="C30" s="176" t="s">
        <v>253</v>
      </c>
      <c r="D30" s="177"/>
      <c r="E30" s="177"/>
      <c r="F30" s="177"/>
      <c r="G30" s="177"/>
      <c r="H30" s="177"/>
      <c r="I30" s="178"/>
      <c r="J30" s="24"/>
      <c r="K30" s="25"/>
      <c r="L30" s="25"/>
    </row>
    <row r="31" spans="2:12" s="33" customFormat="1" ht="27.75" customHeight="1" x14ac:dyDescent="0.25">
      <c r="B31" s="11" t="s">
        <v>90</v>
      </c>
      <c r="C31" s="176" t="s">
        <v>254</v>
      </c>
      <c r="D31" s="177"/>
      <c r="E31" s="177"/>
      <c r="F31" s="177"/>
      <c r="G31" s="177"/>
      <c r="H31" s="177"/>
      <c r="I31" s="178"/>
      <c r="J31" s="24"/>
      <c r="K31" s="25"/>
      <c r="L31" s="25"/>
    </row>
    <row r="32" spans="2:12" s="33" customFormat="1" ht="27.75" customHeight="1" x14ac:dyDescent="0.25">
      <c r="B32" s="11" t="s">
        <v>255</v>
      </c>
      <c r="C32" s="176" t="s">
        <v>256</v>
      </c>
      <c r="D32" s="177"/>
      <c r="E32" s="177"/>
      <c r="F32" s="177"/>
      <c r="G32" s="177"/>
      <c r="H32" s="177"/>
      <c r="I32" s="178"/>
      <c r="J32" s="24"/>
      <c r="K32" s="25"/>
      <c r="L32" s="25"/>
    </row>
    <row r="33" spans="2:12" s="33" customFormat="1" ht="27.75" customHeight="1" x14ac:dyDescent="0.25">
      <c r="B33" s="11" t="s">
        <v>257</v>
      </c>
      <c r="C33" s="176" t="s">
        <v>258</v>
      </c>
      <c r="D33" s="177"/>
      <c r="E33" s="177"/>
      <c r="F33" s="177"/>
      <c r="G33" s="177"/>
      <c r="H33" s="177"/>
      <c r="I33" s="178"/>
      <c r="J33" s="24"/>
      <c r="K33" s="25"/>
      <c r="L33" s="25"/>
    </row>
    <row r="34" spans="2:12" s="33" customFormat="1" ht="27.75" customHeight="1" x14ac:dyDescent="0.25">
      <c r="B34" s="11" t="s">
        <v>259</v>
      </c>
      <c r="C34" s="176" t="s">
        <v>260</v>
      </c>
      <c r="D34" s="177"/>
      <c r="E34" s="177"/>
      <c r="F34" s="177"/>
      <c r="G34" s="177"/>
      <c r="H34" s="177"/>
      <c r="I34" s="178"/>
      <c r="J34" s="24"/>
      <c r="K34" s="25"/>
      <c r="L34" s="25"/>
    </row>
    <row r="35" spans="2:12" s="33" customFormat="1" ht="27.75" customHeight="1" x14ac:dyDescent="0.25">
      <c r="B35" s="11" t="s">
        <v>261</v>
      </c>
      <c r="C35" s="176" t="s">
        <v>262</v>
      </c>
      <c r="D35" s="177"/>
      <c r="E35" s="177"/>
      <c r="F35" s="177"/>
      <c r="G35" s="177"/>
      <c r="H35" s="177"/>
      <c r="I35" s="178"/>
      <c r="J35" s="24"/>
      <c r="K35" s="25"/>
      <c r="L35" s="25"/>
    </row>
    <row r="36" spans="2:12" s="33" customFormat="1" ht="27.75" customHeight="1" x14ac:dyDescent="0.25">
      <c r="B36" s="36" t="s">
        <v>263</v>
      </c>
      <c r="C36" s="176" t="s">
        <v>264</v>
      </c>
      <c r="D36" s="177"/>
      <c r="E36" s="177"/>
      <c r="F36" s="177"/>
      <c r="G36" s="177"/>
      <c r="H36" s="177"/>
      <c r="I36" s="178"/>
      <c r="J36" s="24"/>
      <c r="K36" s="25"/>
      <c r="L36" s="25"/>
    </row>
    <row r="37" spans="2:12" s="33" customFormat="1" ht="27.75" customHeight="1" x14ac:dyDescent="0.25">
      <c r="B37" s="36" t="s">
        <v>265</v>
      </c>
      <c r="C37" s="176" t="s">
        <v>205</v>
      </c>
      <c r="D37" s="177"/>
      <c r="E37" s="177"/>
      <c r="F37" s="177"/>
      <c r="G37" s="177"/>
      <c r="H37" s="177"/>
      <c r="I37" s="178"/>
      <c r="J37" s="24"/>
      <c r="K37" s="25"/>
      <c r="L37" s="25"/>
    </row>
    <row r="38" spans="2:12" s="33" customFormat="1" ht="27.75" customHeight="1" x14ac:dyDescent="0.25">
      <c r="B38" s="34" t="s">
        <v>48</v>
      </c>
      <c r="C38" s="176" t="s">
        <v>266</v>
      </c>
      <c r="D38" s="177"/>
      <c r="E38" s="177"/>
      <c r="F38" s="177"/>
      <c r="G38" s="177"/>
      <c r="H38" s="177"/>
      <c r="I38" s="178"/>
      <c r="J38" s="24"/>
      <c r="K38" s="25"/>
      <c r="L38" s="25"/>
    </row>
    <row r="39" spans="2:12" s="33" customFormat="1" ht="27.75" customHeight="1" x14ac:dyDescent="0.25">
      <c r="B39" s="34" t="s">
        <v>197</v>
      </c>
      <c r="C39" s="176" t="s">
        <v>267</v>
      </c>
      <c r="D39" s="177"/>
      <c r="E39" s="177"/>
      <c r="F39" s="177"/>
      <c r="G39" s="177"/>
      <c r="H39" s="177"/>
      <c r="I39" s="178"/>
      <c r="J39" s="24"/>
      <c r="K39" s="25"/>
      <c r="L39" s="25"/>
    </row>
    <row r="40" spans="2:12" s="33" customFormat="1" ht="27.75" customHeight="1" x14ac:dyDescent="0.25">
      <c r="B40" s="34" t="s">
        <v>268</v>
      </c>
      <c r="C40" s="176" t="s">
        <v>269</v>
      </c>
      <c r="D40" s="177"/>
      <c r="E40" s="177"/>
      <c r="F40" s="177"/>
      <c r="G40" s="177"/>
      <c r="H40" s="177"/>
      <c r="I40" s="178"/>
      <c r="J40" s="24"/>
      <c r="K40" s="25"/>
      <c r="L40" s="25"/>
    </row>
    <row r="41" spans="2:12" s="33" customFormat="1" ht="27.75" customHeight="1" x14ac:dyDescent="0.25">
      <c r="B41" s="34" t="s">
        <v>270</v>
      </c>
      <c r="C41" s="176" t="s">
        <v>271</v>
      </c>
      <c r="D41" s="177"/>
      <c r="E41" s="177"/>
      <c r="F41" s="177"/>
      <c r="G41" s="177"/>
      <c r="H41" s="177"/>
      <c r="I41" s="178"/>
      <c r="J41" s="24"/>
      <c r="K41" s="25"/>
      <c r="L41" s="25"/>
    </row>
    <row r="42" spans="2:12" s="33" customFormat="1" ht="27.75" customHeight="1" x14ac:dyDescent="0.25">
      <c r="B42" s="34" t="s">
        <v>272</v>
      </c>
      <c r="C42" s="176" t="s">
        <v>273</v>
      </c>
      <c r="D42" s="177"/>
      <c r="E42" s="177"/>
      <c r="F42" s="177"/>
      <c r="G42" s="177"/>
      <c r="H42" s="177"/>
      <c r="I42" s="178"/>
      <c r="J42" s="24"/>
      <c r="K42" s="25"/>
      <c r="L42" s="25"/>
    </row>
    <row r="43" spans="2:12" s="33" customFormat="1" ht="27.75" customHeight="1" x14ac:dyDescent="0.25">
      <c r="B43" s="34" t="s">
        <v>50</v>
      </c>
      <c r="C43" s="176" t="s">
        <v>274</v>
      </c>
      <c r="D43" s="177"/>
      <c r="E43" s="177"/>
      <c r="F43" s="177"/>
      <c r="G43" s="177"/>
      <c r="H43" s="177"/>
      <c r="I43" s="178"/>
      <c r="J43" s="24"/>
      <c r="K43" s="25"/>
      <c r="L43" s="25"/>
    </row>
    <row r="44" spans="2:12" s="33" customFormat="1" ht="30" customHeight="1" x14ac:dyDescent="0.25">
      <c r="B44" s="34" t="s">
        <v>171</v>
      </c>
      <c r="C44" s="176" t="s">
        <v>275</v>
      </c>
      <c r="D44" s="177"/>
      <c r="E44" s="177"/>
      <c r="F44" s="177"/>
      <c r="G44" s="177"/>
      <c r="H44" s="177"/>
      <c r="I44" s="178"/>
      <c r="J44" s="24"/>
      <c r="K44" s="25"/>
      <c r="L44" s="25"/>
    </row>
    <row r="45" spans="2:12" s="33" customFormat="1" ht="27.75" customHeight="1" x14ac:dyDescent="0.25">
      <c r="B45" s="34" t="s">
        <v>172</v>
      </c>
      <c r="C45" s="176" t="s">
        <v>221</v>
      </c>
      <c r="D45" s="177"/>
      <c r="E45" s="177"/>
      <c r="F45" s="177"/>
      <c r="G45" s="177"/>
      <c r="H45" s="177"/>
      <c r="I45" s="178"/>
      <c r="J45" s="24"/>
      <c r="K45" s="25"/>
      <c r="L45" s="25"/>
    </row>
    <row r="46" spans="2:12" s="33" customFormat="1" ht="27.75" customHeight="1" x14ac:dyDescent="0.25">
      <c r="B46" s="34" t="s">
        <v>52</v>
      </c>
      <c r="C46" s="176" t="s">
        <v>276</v>
      </c>
      <c r="D46" s="177"/>
      <c r="E46" s="177"/>
      <c r="F46" s="177"/>
      <c r="G46" s="177"/>
      <c r="H46" s="177"/>
      <c r="I46" s="178"/>
      <c r="J46" s="24"/>
      <c r="K46" s="25"/>
      <c r="L46" s="25"/>
    </row>
    <row r="47" spans="2:12" s="33" customFormat="1" ht="27.75" customHeight="1" x14ac:dyDescent="0.25">
      <c r="B47" s="11" t="s">
        <v>105</v>
      </c>
      <c r="C47" s="175" t="s">
        <v>277</v>
      </c>
      <c r="D47" s="175"/>
      <c r="E47" s="175"/>
      <c r="F47" s="175"/>
      <c r="G47" s="175"/>
      <c r="H47" s="175"/>
      <c r="I47" s="175"/>
      <c r="J47" s="24"/>
      <c r="K47" s="25"/>
      <c r="L47" s="25"/>
    </row>
    <row r="48" spans="2:12" s="33" customFormat="1" ht="27.75" customHeight="1" x14ac:dyDescent="0.25">
      <c r="B48" s="321" t="s">
        <v>278</v>
      </c>
      <c r="C48" s="320" t="s">
        <v>1334</v>
      </c>
      <c r="D48" s="244"/>
      <c r="E48" s="244"/>
      <c r="F48" s="244"/>
      <c r="G48" s="244"/>
      <c r="H48" s="244"/>
      <c r="I48" s="245"/>
      <c r="J48" s="106"/>
      <c r="K48" s="107"/>
      <c r="L48" s="107"/>
    </row>
    <row r="49" spans="2:12" s="33" customFormat="1" ht="27.75" customHeight="1" x14ac:dyDescent="0.25">
      <c r="B49" s="11" t="s">
        <v>279</v>
      </c>
      <c r="C49" s="176" t="s">
        <v>280</v>
      </c>
      <c r="D49" s="177"/>
      <c r="E49" s="177"/>
      <c r="F49" s="177"/>
      <c r="G49" s="177"/>
      <c r="H49" s="177"/>
      <c r="I49" s="178"/>
      <c r="J49" s="24"/>
      <c r="K49" s="25"/>
      <c r="L49" s="25"/>
    </row>
    <row r="50" spans="2:12" s="33" customFormat="1" ht="27.75" customHeight="1" x14ac:dyDescent="0.25">
      <c r="B50" s="11" t="s">
        <v>158</v>
      </c>
      <c r="C50" s="175" t="s">
        <v>212</v>
      </c>
      <c r="D50" s="175"/>
      <c r="E50" s="175"/>
      <c r="F50" s="175"/>
      <c r="G50" s="175"/>
      <c r="H50" s="175"/>
      <c r="I50" s="175"/>
      <c r="J50" s="24"/>
      <c r="K50" s="25"/>
      <c r="L50" s="25"/>
    </row>
    <row r="51" spans="2:12" s="33" customFormat="1" ht="27.75" customHeight="1" x14ac:dyDescent="0.25">
      <c r="B51" s="11" t="s">
        <v>201</v>
      </c>
      <c r="C51" s="175" t="s">
        <v>281</v>
      </c>
      <c r="D51" s="175"/>
      <c r="E51" s="175"/>
      <c r="F51" s="175"/>
      <c r="G51" s="175"/>
      <c r="H51" s="175"/>
      <c r="I51" s="175"/>
      <c r="J51" s="24"/>
      <c r="K51" s="25"/>
      <c r="L51" s="25"/>
    </row>
    <row r="52" spans="2:12" s="33" customFormat="1" ht="27.75" customHeight="1" x14ac:dyDescent="0.25">
      <c r="B52" s="11" t="s">
        <v>202</v>
      </c>
      <c r="C52" s="175" t="s">
        <v>282</v>
      </c>
      <c r="D52" s="175"/>
      <c r="E52" s="175"/>
      <c r="F52" s="175"/>
      <c r="G52" s="175"/>
      <c r="H52" s="175"/>
      <c r="I52" s="175"/>
      <c r="J52" s="24"/>
      <c r="K52" s="25"/>
      <c r="L52" s="25"/>
    </row>
    <row r="53" spans="2:12" s="33" customFormat="1" ht="27.75" customHeight="1" x14ac:dyDescent="0.25">
      <c r="B53" s="34" t="s">
        <v>54</v>
      </c>
      <c r="C53" s="176" t="s">
        <v>283</v>
      </c>
      <c r="D53" s="177"/>
      <c r="E53" s="177"/>
      <c r="F53" s="177"/>
      <c r="G53" s="177"/>
      <c r="H53" s="177"/>
      <c r="I53" s="178"/>
      <c r="J53" s="24"/>
      <c r="K53" s="25"/>
      <c r="L53" s="25"/>
    </row>
    <row r="54" spans="2:12" s="33" customFormat="1" ht="27.75" customHeight="1" x14ac:dyDescent="0.25">
      <c r="B54" s="11" t="s">
        <v>56</v>
      </c>
      <c r="C54" s="176" t="s">
        <v>284</v>
      </c>
      <c r="D54" s="177"/>
      <c r="E54" s="177"/>
      <c r="F54" s="177"/>
      <c r="G54" s="177"/>
      <c r="H54" s="177"/>
      <c r="I54" s="178"/>
      <c r="J54" s="24"/>
      <c r="K54" s="25"/>
      <c r="L54" s="25"/>
    </row>
    <row r="55" spans="2:12" s="33" customFormat="1" ht="27.75" customHeight="1" x14ac:dyDescent="0.25">
      <c r="B55" s="11" t="s">
        <v>58</v>
      </c>
      <c r="C55" s="176" t="s">
        <v>285</v>
      </c>
      <c r="D55" s="177"/>
      <c r="E55" s="177"/>
      <c r="F55" s="177"/>
      <c r="G55" s="177"/>
      <c r="H55" s="177"/>
      <c r="I55" s="178"/>
      <c r="J55" s="24"/>
      <c r="K55" s="25"/>
      <c r="L55" s="25"/>
    </row>
    <row r="56" spans="2:12" s="33" customFormat="1" ht="27.75" customHeight="1" x14ac:dyDescent="0.25">
      <c r="B56" s="11" t="s">
        <v>213</v>
      </c>
      <c r="C56" s="176" t="s">
        <v>286</v>
      </c>
      <c r="D56" s="177"/>
      <c r="E56" s="177"/>
      <c r="F56" s="177"/>
      <c r="G56" s="177"/>
      <c r="H56" s="177"/>
      <c r="I56" s="178"/>
      <c r="J56" s="24"/>
      <c r="K56" s="25"/>
      <c r="L56" s="25"/>
    </row>
    <row r="57" spans="2:12" s="33" customFormat="1" ht="27.75" customHeight="1" x14ac:dyDescent="0.25">
      <c r="B57" s="34" t="s">
        <v>108</v>
      </c>
      <c r="C57" s="176" t="s">
        <v>287</v>
      </c>
      <c r="D57" s="177"/>
      <c r="E57" s="177"/>
      <c r="F57" s="177"/>
      <c r="G57" s="177"/>
      <c r="H57" s="177"/>
      <c r="I57" s="178"/>
      <c r="J57" s="24"/>
      <c r="K57" s="25"/>
      <c r="L57" s="25"/>
    </row>
    <row r="58" spans="2:12" s="33" customFormat="1" ht="27.75" customHeight="1" x14ac:dyDescent="0.25">
      <c r="B58" s="34" t="s">
        <v>218</v>
      </c>
      <c r="C58" s="176" t="s">
        <v>288</v>
      </c>
      <c r="D58" s="177"/>
      <c r="E58" s="177"/>
      <c r="F58" s="177"/>
      <c r="G58" s="177"/>
      <c r="H58" s="177"/>
      <c r="I58" s="178"/>
      <c r="J58" s="24"/>
      <c r="K58" s="25"/>
      <c r="L58" s="25"/>
    </row>
    <row r="59" spans="2:12" s="33" customFormat="1" ht="27.75" customHeight="1" x14ac:dyDescent="0.25">
      <c r="B59" s="34" t="s">
        <v>110</v>
      </c>
      <c r="C59" s="223" t="s">
        <v>289</v>
      </c>
      <c r="D59" s="223"/>
      <c r="E59" s="223"/>
      <c r="F59" s="223"/>
      <c r="G59" s="223"/>
      <c r="H59" s="223"/>
      <c r="I59" s="223"/>
      <c r="J59" s="24"/>
      <c r="K59" s="25"/>
      <c r="L59" s="25"/>
    </row>
    <row r="60" spans="2:12" s="33" customFormat="1" ht="27.75" customHeight="1" x14ac:dyDescent="0.25">
      <c r="B60" s="34" t="s">
        <v>290</v>
      </c>
      <c r="C60" s="223" t="s">
        <v>291</v>
      </c>
      <c r="D60" s="223"/>
      <c r="E60" s="223"/>
      <c r="F60" s="223"/>
      <c r="G60" s="223"/>
      <c r="H60" s="223"/>
      <c r="I60" s="223"/>
      <c r="J60" s="24"/>
      <c r="K60" s="25"/>
      <c r="L60" s="25"/>
    </row>
    <row r="61" spans="2:12" s="33" customFormat="1" ht="27.75" customHeight="1" x14ac:dyDescent="0.25">
      <c r="B61" s="34" t="s">
        <v>292</v>
      </c>
      <c r="C61" s="223" t="s">
        <v>293</v>
      </c>
      <c r="D61" s="223"/>
      <c r="E61" s="223"/>
      <c r="F61" s="223"/>
      <c r="G61" s="223"/>
      <c r="H61" s="223"/>
      <c r="I61" s="223"/>
      <c r="J61" s="24"/>
      <c r="K61" s="25"/>
      <c r="L61" s="25"/>
    </row>
    <row r="62" spans="2:12" s="33" customFormat="1" ht="27.75" customHeight="1" x14ac:dyDescent="0.25">
      <c r="B62" s="11" t="s">
        <v>294</v>
      </c>
      <c r="C62" s="223" t="s">
        <v>295</v>
      </c>
      <c r="D62" s="223"/>
      <c r="E62" s="223"/>
      <c r="F62" s="223"/>
      <c r="G62" s="223"/>
      <c r="H62" s="223"/>
      <c r="I62" s="223"/>
      <c r="J62" s="24"/>
      <c r="K62" s="25"/>
      <c r="L62" s="25"/>
    </row>
    <row r="63" spans="2:12" s="33" customFormat="1" ht="27.75" customHeight="1" x14ac:dyDescent="0.25">
      <c r="B63" s="11" t="s">
        <v>112</v>
      </c>
      <c r="C63" s="220" t="s">
        <v>296</v>
      </c>
      <c r="D63" s="221"/>
      <c r="E63" s="221"/>
      <c r="F63" s="221"/>
      <c r="G63" s="221"/>
      <c r="H63" s="221"/>
      <c r="I63" s="222"/>
      <c r="J63" s="24"/>
      <c r="K63" s="25"/>
      <c r="L63" s="25"/>
    </row>
    <row r="64" spans="2:12" s="33" customFormat="1" ht="27.75" customHeight="1" x14ac:dyDescent="0.25">
      <c r="B64" s="11" t="s">
        <v>226</v>
      </c>
      <c r="C64" s="220" t="s">
        <v>297</v>
      </c>
      <c r="D64" s="221"/>
      <c r="E64" s="221"/>
      <c r="F64" s="221"/>
      <c r="G64" s="221"/>
      <c r="H64" s="221"/>
      <c r="I64" s="222"/>
      <c r="J64" s="24"/>
      <c r="K64" s="25"/>
      <c r="L64" s="25"/>
    </row>
    <row r="65" spans="2:12" s="33" customFormat="1" ht="27.75" customHeight="1" x14ac:dyDescent="0.25">
      <c r="B65" s="11" t="s">
        <v>228</v>
      </c>
      <c r="C65" s="220" t="s">
        <v>298</v>
      </c>
      <c r="D65" s="221"/>
      <c r="E65" s="221"/>
      <c r="F65" s="221"/>
      <c r="G65" s="221"/>
      <c r="H65" s="221"/>
      <c r="I65" s="222"/>
      <c r="J65" s="24"/>
      <c r="K65" s="25"/>
      <c r="L65" s="25"/>
    </row>
    <row r="66" spans="2:12" s="33" customFormat="1" ht="27.75" customHeight="1" x14ac:dyDescent="0.25">
      <c r="B66" s="11" t="s">
        <v>299</v>
      </c>
      <c r="C66" s="220" t="s">
        <v>300</v>
      </c>
      <c r="D66" s="221"/>
      <c r="E66" s="221"/>
      <c r="F66" s="221"/>
      <c r="G66" s="221"/>
      <c r="H66" s="221"/>
      <c r="I66" s="222"/>
      <c r="J66" s="24"/>
      <c r="K66" s="25"/>
      <c r="L66" s="25"/>
    </row>
    <row r="67" spans="2:12" s="33" customFormat="1" ht="30" customHeight="1" x14ac:dyDescent="0.25">
      <c r="B67" s="11" t="s">
        <v>113</v>
      </c>
      <c r="C67" s="175" t="s">
        <v>225</v>
      </c>
      <c r="D67" s="175"/>
      <c r="E67" s="175"/>
      <c r="F67" s="175"/>
      <c r="G67" s="175"/>
      <c r="H67" s="175"/>
      <c r="I67" s="175"/>
      <c r="J67" s="24"/>
      <c r="K67" s="25"/>
      <c r="L67" s="25"/>
    </row>
    <row r="68" spans="2:12" s="33" customFormat="1" ht="27.75" customHeight="1" x14ac:dyDescent="0.25">
      <c r="B68" s="11" t="s">
        <v>301</v>
      </c>
      <c r="C68" s="175" t="s">
        <v>227</v>
      </c>
      <c r="D68" s="175"/>
      <c r="E68" s="175"/>
      <c r="F68" s="175"/>
      <c r="G68" s="175"/>
      <c r="H68" s="175"/>
      <c r="I68" s="175"/>
      <c r="J68" s="24"/>
      <c r="K68" s="25"/>
      <c r="L68" s="25"/>
    </row>
    <row r="69" spans="2:12" s="33" customFormat="1" ht="27.75" customHeight="1" x14ac:dyDescent="0.25">
      <c r="B69" s="11" t="s">
        <v>302</v>
      </c>
      <c r="C69" s="176" t="s">
        <v>303</v>
      </c>
      <c r="D69" s="177"/>
      <c r="E69" s="177"/>
      <c r="F69" s="177"/>
      <c r="G69" s="177"/>
      <c r="H69" s="177"/>
      <c r="I69" s="178"/>
      <c r="J69" s="24"/>
      <c r="K69" s="25"/>
      <c r="L69" s="25"/>
    </row>
    <row r="70" spans="2:12" s="33" customFormat="1" ht="27.75" customHeight="1" x14ac:dyDescent="0.25">
      <c r="B70" s="76" t="s">
        <v>115</v>
      </c>
      <c r="C70" s="176" t="s">
        <v>53</v>
      </c>
      <c r="D70" s="177"/>
      <c r="E70" s="177"/>
      <c r="F70" s="177"/>
      <c r="G70" s="177"/>
      <c r="H70" s="177"/>
      <c r="I70" s="178"/>
      <c r="J70" s="24"/>
      <c r="K70" s="77"/>
      <c r="L70" s="77"/>
    </row>
    <row r="71" spans="2:12" s="33" customFormat="1" ht="27.75" customHeight="1" x14ac:dyDescent="0.25">
      <c r="B71" s="11" t="s">
        <v>231</v>
      </c>
      <c r="C71" s="175" t="s">
        <v>304</v>
      </c>
      <c r="D71" s="175"/>
      <c r="E71" s="175"/>
      <c r="F71" s="175"/>
      <c r="G71" s="175"/>
      <c r="H71" s="175"/>
      <c r="I71" s="175"/>
      <c r="J71" s="24"/>
      <c r="K71" s="25"/>
      <c r="L71" s="25"/>
    </row>
    <row r="72" spans="2:12" s="33" customFormat="1" ht="32.25" customHeight="1" x14ac:dyDescent="0.25">
      <c r="B72" s="11" t="s">
        <v>116</v>
      </c>
      <c r="C72" s="175" t="s">
        <v>57</v>
      </c>
      <c r="D72" s="175"/>
      <c r="E72" s="175"/>
      <c r="F72" s="175"/>
      <c r="G72" s="175"/>
      <c r="H72" s="175"/>
      <c r="I72" s="175"/>
      <c r="J72" s="24"/>
      <c r="K72" s="25"/>
      <c r="L72" s="25"/>
    </row>
    <row r="73" spans="2:12" s="33" customFormat="1" ht="27.75" customHeight="1" x14ac:dyDescent="0.25">
      <c r="B73" s="11" t="s">
        <v>117</v>
      </c>
      <c r="C73" s="176" t="s">
        <v>59</v>
      </c>
      <c r="D73" s="177"/>
      <c r="E73" s="177"/>
      <c r="F73" s="177"/>
      <c r="G73" s="177"/>
      <c r="H73" s="177"/>
      <c r="I73" s="178"/>
      <c r="J73" s="24"/>
      <c r="K73" s="25"/>
      <c r="L73" s="25"/>
    </row>
    <row r="74" spans="2:12" s="33" customFormat="1" ht="27.75" customHeight="1" x14ac:dyDescent="0.25">
      <c r="B74" s="11" t="s">
        <v>305</v>
      </c>
      <c r="C74" s="213" t="s">
        <v>306</v>
      </c>
      <c r="D74" s="213"/>
      <c r="E74" s="213"/>
      <c r="F74" s="213"/>
      <c r="G74" s="213"/>
      <c r="H74" s="213"/>
      <c r="I74" s="213"/>
      <c r="J74" s="24"/>
      <c r="K74" s="25"/>
      <c r="L74" s="25"/>
    </row>
    <row r="75" spans="2:12" ht="75" customHeight="1" x14ac:dyDescent="0.25">
      <c r="B75" s="174" t="s">
        <v>60</v>
      </c>
      <c r="C75" s="174"/>
      <c r="D75" s="174"/>
      <c r="E75" s="174"/>
      <c r="F75" s="174"/>
      <c r="G75" s="174"/>
      <c r="H75" s="174"/>
      <c r="I75" s="174"/>
      <c r="J75" s="171" t="s">
        <v>61</v>
      </c>
      <c r="K75" s="172"/>
      <c r="L75" s="173"/>
    </row>
    <row r="78" spans="2:12" x14ac:dyDescent="0.25">
      <c r="G78" s="32"/>
    </row>
  </sheetData>
  <mergeCells count="75">
    <mergeCell ref="C50:I50"/>
    <mergeCell ref="C51:I51"/>
    <mergeCell ref="C52:I52"/>
    <mergeCell ref="C61:I61"/>
    <mergeCell ref="C63:I63"/>
    <mergeCell ref="C53:I53"/>
    <mergeCell ref="C54:I54"/>
    <mergeCell ref="C57:I57"/>
    <mergeCell ref="C58:I58"/>
    <mergeCell ref="C56:I56"/>
    <mergeCell ref="C64:I64"/>
    <mergeCell ref="C65:I65"/>
    <mergeCell ref="C66:I66"/>
    <mergeCell ref="C71:I71"/>
    <mergeCell ref="C62:I62"/>
    <mergeCell ref="C67:I67"/>
    <mergeCell ref="C70:I70"/>
    <mergeCell ref="C35:I35"/>
    <mergeCell ref="C48:I48"/>
    <mergeCell ref="C15:I15"/>
    <mergeCell ref="C17:I17"/>
    <mergeCell ref="C18:I18"/>
    <mergeCell ref="C25:I25"/>
    <mergeCell ref="C47:I47"/>
    <mergeCell ref="C46:I46"/>
    <mergeCell ref="C31:I31"/>
    <mergeCell ref="C37:I37"/>
    <mergeCell ref="C29:I29"/>
    <mergeCell ref="C42:I42"/>
    <mergeCell ref="C32:I32"/>
    <mergeCell ref="C28:I28"/>
    <mergeCell ref="C33:I33"/>
    <mergeCell ref="C34:I34"/>
    <mergeCell ref="B2:C6"/>
    <mergeCell ref="D2:L6"/>
    <mergeCell ref="B10:C10"/>
    <mergeCell ref="D10:L10"/>
    <mergeCell ref="C11:I11"/>
    <mergeCell ref="B7:L7"/>
    <mergeCell ref="B8:C8"/>
    <mergeCell ref="D8:L8"/>
    <mergeCell ref="B9:C9"/>
    <mergeCell ref="D9:L9"/>
    <mergeCell ref="C13:I13"/>
    <mergeCell ref="C60:I60"/>
    <mergeCell ref="C14:I14"/>
    <mergeCell ref="C16:I16"/>
    <mergeCell ref="C12:I12"/>
    <mergeCell ref="C30:I30"/>
    <mergeCell ref="C43:I43"/>
    <mergeCell ref="C38:I38"/>
    <mergeCell ref="C19:I19"/>
    <mergeCell ref="C20:I20"/>
    <mergeCell ref="C21:I21"/>
    <mergeCell ref="C22:I22"/>
    <mergeCell ref="C23:I23"/>
    <mergeCell ref="C24:I24"/>
    <mergeCell ref="C26:I26"/>
    <mergeCell ref="C27:I27"/>
    <mergeCell ref="J75:L75"/>
    <mergeCell ref="C55:I55"/>
    <mergeCell ref="B75:I75"/>
    <mergeCell ref="C36:I36"/>
    <mergeCell ref="C39:I39"/>
    <mergeCell ref="C40:I40"/>
    <mergeCell ref="C72:I72"/>
    <mergeCell ref="C74:I74"/>
    <mergeCell ref="C73:I73"/>
    <mergeCell ref="C68:I68"/>
    <mergeCell ref="C69:I69"/>
    <mergeCell ref="C59:I59"/>
    <mergeCell ref="C49:I49"/>
    <mergeCell ref="C41:I41"/>
    <mergeCell ref="C44:I44"/>
    <mergeCell ref="C45:I45"/>
  </mergeCells>
  <hyperlinks>
    <hyperlink ref="M2" location="'HARCAMA BİRİMLERİ ÖMK LİSTELERİ'!A1" display="Ana Sayfa"/>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307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308</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8" t="s">
        <v>10</v>
      </c>
      <c r="K11" s="28" t="s">
        <v>11</v>
      </c>
      <c r="L11" s="28" t="s">
        <v>12</v>
      </c>
    </row>
    <row r="12" spans="2:13" s="33" customFormat="1" ht="30.75" customHeight="1" x14ac:dyDescent="0.25">
      <c r="B12" s="10" t="s">
        <v>175</v>
      </c>
      <c r="C12" s="175" t="s">
        <v>309</v>
      </c>
      <c r="D12" s="204"/>
      <c r="E12" s="204"/>
      <c r="F12" s="204"/>
      <c r="G12" s="204"/>
      <c r="H12" s="204"/>
      <c r="I12" s="204"/>
      <c r="J12" s="24"/>
      <c r="K12" s="49"/>
      <c r="L12" s="49"/>
    </row>
    <row r="13" spans="2:13" s="33" customFormat="1" ht="30.75" customHeight="1" x14ac:dyDescent="0.25">
      <c r="B13" s="10" t="s">
        <v>14</v>
      </c>
      <c r="C13" s="204" t="s">
        <v>310</v>
      </c>
      <c r="D13" s="204"/>
      <c r="E13" s="204"/>
      <c r="F13" s="204"/>
      <c r="G13" s="204"/>
      <c r="H13" s="204"/>
      <c r="I13" s="204"/>
      <c r="J13" s="24"/>
      <c r="K13" s="49"/>
      <c r="L13" s="49"/>
    </row>
    <row r="14" spans="2:13" s="33" customFormat="1" ht="30.75" customHeight="1" x14ac:dyDescent="0.25">
      <c r="B14" s="10" t="s">
        <v>16</v>
      </c>
      <c r="C14" s="176" t="s">
        <v>311</v>
      </c>
      <c r="D14" s="177"/>
      <c r="E14" s="177"/>
      <c r="F14" s="177"/>
      <c r="G14" s="177"/>
      <c r="H14" s="177"/>
      <c r="I14" s="178"/>
      <c r="J14" s="24"/>
      <c r="K14" s="49"/>
      <c r="L14" s="49"/>
    </row>
    <row r="15" spans="2:13" s="33" customFormat="1" ht="30.75" customHeight="1" x14ac:dyDescent="0.25">
      <c r="B15" s="10" t="s">
        <v>18</v>
      </c>
      <c r="C15" s="201" t="s">
        <v>312</v>
      </c>
      <c r="D15" s="202"/>
      <c r="E15" s="202"/>
      <c r="F15" s="202"/>
      <c r="G15" s="202"/>
      <c r="H15" s="202"/>
      <c r="I15" s="203"/>
      <c r="J15" s="24"/>
      <c r="K15" s="49"/>
      <c r="L15" s="49"/>
    </row>
    <row r="16" spans="2:13" s="33" customFormat="1" ht="30.75" customHeight="1" x14ac:dyDescent="0.25">
      <c r="B16" s="10" t="s">
        <v>72</v>
      </c>
      <c r="C16" s="204" t="s">
        <v>313</v>
      </c>
      <c r="D16" s="204"/>
      <c r="E16" s="204"/>
      <c r="F16" s="204"/>
      <c r="G16" s="204"/>
      <c r="H16" s="204"/>
      <c r="I16" s="204"/>
      <c r="J16" s="24"/>
      <c r="K16" s="49"/>
      <c r="L16" s="49"/>
    </row>
    <row r="17" spans="2:12" s="33" customFormat="1" ht="30.75" customHeight="1" x14ac:dyDescent="0.25">
      <c r="B17" s="10" t="s">
        <v>20</v>
      </c>
      <c r="C17" s="176" t="s">
        <v>53</v>
      </c>
      <c r="D17" s="177"/>
      <c r="E17" s="177"/>
      <c r="F17" s="177"/>
      <c r="G17" s="177"/>
      <c r="H17" s="177"/>
      <c r="I17" s="178"/>
      <c r="J17" s="24"/>
      <c r="K17" s="77"/>
      <c r="L17" s="77"/>
    </row>
    <row r="18" spans="2:12" s="33" customFormat="1" ht="30.75" customHeight="1" x14ac:dyDescent="0.25">
      <c r="B18" s="10" t="s">
        <v>22</v>
      </c>
      <c r="C18" s="175" t="s">
        <v>157</v>
      </c>
      <c r="D18" s="175"/>
      <c r="E18" s="175"/>
      <c r="F18" s="175"/>
      <c r="G18" s="175"/>
      <c r="H18" s="175"/>
      <c r="I18" s="175"/>
      <c r="J18" s="24"/>
      <c r="K18" s="49"/>
      <c r="L18" s="49"/>
    </row>
    <row r="19" spans="2:12" s="33" customFormat="1" ht="30.75" customHeight="1" x14ac:dyDescent="0.25">
      <c r="B19" s="10" t="s">
        <v>24</v>
      </c>
      <c r="C19" s="175" t="s">
        <v>57</v>
      </c>
      <c r="D19" s="175"/>
      <c r="E19" s="175"/>
      <c r="F19" s="175"/>
      <c r="G19" s="175"/>
      <c r="H19" s="175"/>
      <c r="I19" s="175"/>
      <c r="J19" s="24"/>
      <c r="K19" s="49"/>
      <c r="L19" s="49"/>
    </row>
    <row r="20" spans="2:12" s="33" customFormat="1" ht="30.75" customHeight="1" x14ac:dyDescent="0.25">
      <c r="B20" s="10" t="s">
        <v>26</v>
      </c>
      <c r="C20" s="175" t="s">
        <v>59</v>
      </c>
      <c r="D20" s="175"/>
      <c r="E20" s="175"/>
      <c r="F20" s="175"/>
      <c r="G20" s="175"/>
      <c r="H20" s="175"/>
      <c r="I20" s="175"/>
      <c r="J20" s="24"/>
      <c r="K20" s="49"/>
      <c r="L20" s="49"/>
    </row>
    <row r="21" spans="2:12" ht="75" customHeight="1" x14ac:dyDescent="0.25">
      <c r="B21" s="174" t="s">
        <v>60</v>
      </c>
      <c r="C21" s="174"/>
      <c r="D21" s="174"/>
      <c r="E21" s="174"/>
      <c r="F21" s="174"/>
      <c r="G21" s="174"/>
      <c r="H21" s="174"/>
      <c r="I21" s="174"/>
      <c r="J21" s="171" t="s">
        <v>61</v>
      </c>
      <c r="K21" s="172"/>
      <c r="L21" s="173"/>
    </row>
  </sheetData>
  <mergeCells count="21">
    <mergeCell ref="C17:I17"/>
    <mergeCell ref="B21:I21"/>
    <mergeCell ref="J21:L21"/>
    <mergeCell ref="C18:I18"/>
    <mergeCell ref="C19:I19"/>
    <mergeCell ref="C20:I20"/>
    <mergeCell ref="C11:I11"/>
    <mergeCell ref="C12:I12"/>
    <mergeCell ref="C13:I13"/>
    <mergeCell ref="C14:I14"/>
    <mergeCell ref="C16:I16"/>
    <mergeCell ref="C15:I15"/>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314</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315</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8" t="s">
        <v>10</v>
      </c>
      <c r="K11" s="28" t="s">
        <v>11</v>
      </c>
      <c r="L11" s="28" t="s">
        <v>12</v>
      </c>
    </row>
    <row r="12" spans="2:13" s="33" customFormat="1" ht="23.25" customHeight="1" x14ac:dyDescent="0.25">
      <c r="B12" s="10" t="s">
        <v>175</v>
      </c>
      <c r="C12" s="175" t="s">
        <v>309</v>
      </c>
      <c r="D12" s="204"/>
      <c r="E12" s="204"/>
      <c r="F12" s="204"/>
      <c r="G12" s="204"/>
      <c r="H12" s="204"/>
      <c r="I12" s="204"/>
      <c r="J12" s="24"/>
      <c r="K12" s="49"/>
      <c r="L12" s="49"/>
    </row>
    <row r="13" spans="2:13" s="33" customFormat="1" ht="23.25" customHeight="1" x14ac:dyDescent="0.25">
      <c r="B13" s="10" t="s">
        <v>14</v>
      </c>
      <c r="C13" s="204" t="s">
        <v>316</v>
      </c>
      <c r="D13" s="204"/>
      <c r="E13" s="204"/>
      <c r="F13" s="204"/>
      <c r="G13" s="204"/>
      <c r="H13" s="204"/>
      <c r="I13" s="204"/>
      <c r="J13" s="24"/>
      <c r="K13" s="49"/>
      <c r="L13" s="49"/>
    </row>
    <row r="14" spans="2:13" s="33" customFormat="1" ht="23.25" customHeight="1" x14ac:dyDescent="0.25">
      <c r="B14" s="10" t="s">
        <v>68</v>
      </c>
      <c r="C14" s="201" t="s">
        <v>317</v>
      </c>
      <c r="D14" s="202"/>
      <c r="E14" s="202"/>
      <c r="F14" s="202"/>
      <c r="G14" s="202"/>
      <c r="H14" s="202"/>
      <c r="I14" s="203"/>
      <c r="J14" s="24"/>
      <c r="K14" s="49"/>
      <c r="L14" s="49"/>
    </row>
    <row r="15" spans="2:13" s="33" customFormat="1" ht="23.25" customHeight="1" x14ac:dyDescent="0.25">
      <c r="B15" s="10" t="s">
        <v>16</v>
      </c>
      <c r="C15" s="204" t="s">
        <v>318</v>
      </c>
      <c r="D15" s="204"/>
      <c r="E15" s="204"/>
      <c r="F15" s="204"/>
      <c r="G15" s="204"/>
      <c r="H15" s="204"/>
      <c r="I15" s="204"/>
      <c r="J15" s="24"/>
      <c r="K15" s="49"/>
      <c r="L15" s="49"/>
    </row>
    <row r="16" spans="2:13" s="33" customFormat="1" ht="23.25" customHeight="1" x14ac:dyDescent="0.25">
      <c r="B16" s="10" t="s">
        <v>18</v>
      </c>
      <c r="C16" s="223" t="s">
        <v>319</v>
      </c>
      <c r="D16" s="223"/>
      <c r="E16" s="223"/>
      <c r="F16" s="223"/>
      <c r="G16" s="223"/>
      <c r="H16" s="223"/>
      <c r="I16" s="223"/>
      <c r="J16" s="24"/>
      <c r="K16" s="49"/>
      <c r="L16" s="49"/>
    </row>
    <row r="17" spans="2:12" s="33" customFormat="1" ht="23.25" customHeight="1" x14ac:dyDescent="0.25">
      <c r="B17" s="10" t="s">
        <v>72</v>
      </c>
      <c r="C17" s="198" t="s">
        <v>320</v>
      </c>
      <c r="D17" s="199"/>
      <c r="E17" s="199"/>
      <c r="F17" s="199"/>
      <c r="G17" s="199"/>
      <c r="H17" s="199"/>
      <c r="I17" s="200"/>
      <c r="J17" s="24"/>
      <c r="K17" s="49"/>
      <c r="L17" s="49"/>
    </row>
    <row r="18" spans="2:12" s="33" customFormat="1" ht="23.25" customHeight="1" x14ac:dyDescent="0.25">
      <c r="B18" s="10" t="s">
        <v>20</v>
      </c>
      <c r="C18" s="198" t="s">
        <v>312</v>
      </c>
      <c r="D18" s="199"/>
      <c r="E18" s="199"/>
      <c r="F18" s="199"/>
      <c r="G18" s="199"/>
      <c r="H18" s="199"/>
      <c r="I18" s="200"/>
      <c r="J18" s="24"/>
      <c r="K18" s="49"/>
      <c r="L18" s="49"/>
    </row>
    <row r="19" spans="2:12" s="33" customFormat="1" ht="28.5" customHeight="1" x14ac:dyDescent="0.25">
      <c r="B19" s="10" t="s">
        <v>22</v>
      </c>
      <c r="C19" s="220" t="s">
        <v>53</v>
      </c>
      <c r="D19" s="221"/>
      <c r="E19" s="221"/>
      <c r="F19" s="221"/>
      <c r="G19" s="221"/>
      <c r="H19" s="221"/>
      <c r="I19" s="222"/>
      <c r="J19" s="24"/>
      <c r="K19" s="77"/>
      <c r="L19" s="77"/>
    </row>
    <row r="20" spans="2:12" s="33" customFormat="1" ht="23.25" customHeight="1" x14ac:dyDescent="0.25">
      <c r="B20" s="10" t="s">
        <v>44</v>
      </c>
      <c r="C20" s="175" t="s">
        <v>157</v>
      </c>
      <c r="D20" s="175"/>
      <c r="E20" s="175"/>
      <c r="F20" s="175"/>
      <c r="G20" s="175"/>
      <c r="H20" s="175"/>
      <c r="I20" s="175"/>
      <c r="J20" s="24"/>
      <c r="K20" s="49"/>
      <c r="L20" s="49"/>
    </row>
    <row r="21" spans="2:12" s="33" customFormat="1" ht="23.25" customHeight="1" x14ac:dyDescent="0.25">
      <c r="B21" s="10" t="s">
        <v>246</v>
      </c>
      <c r="C21" s="175" t="s">
        <v>57</v>
      </c>
      <c r="D21" s="175"/>
      <c r="E21" s="175"/>
      <c r="F21" s="175"/>
      <c r="G21" s="175"/>
      <c r="H21" s="175"/>
      <c r="I21" s="175"/>
      <c r="J21" s="24"/>
      <c r="K21" s="49"/>
      <c r="L21" s="49"/>
    </row>
    <row r="22" spans="2:12" s="33" customFormat="1" ht="23.25" customHeight="1" x14ac:dyDescent="0.25">
      <c r="B22" s="10" t="s">
        <v>248</v>
      </c>
      <c r="C22" s="175" t="s">
        <v>59</v>
      </c>
      <c r="D22" s="175"/>
      <c r="E22" s="175"/>
      <c r="F22" s="175"/>
      <c r="G22" s="175"/>
      <c r="H22" s="175"/>
      <c r="I22" s="175"/>
      <c r="J22" s="24"/>
      <c r="K22" s="49"/>
      <c r="L22" s="49"/>
    </row>
    <row r="23" spans="2:12" ht="75" customHeight="1" x14ac:dyDescent="0.25">
      <c r="B23" s="174" t="s">
        <v>60</v>
      </c>
      <c r="C23" s="174"/>
      <c r="D23" s="174"/>
      <c r="E23" s="174"/>
      <c r="F23" s="174"/>
      <c r="G23" s="174"/>
      <c r="H23" s="174"/>
      <c r="I23" s="174"/>
      <c r="J23" s="171" t="s">
        <v>61</v>
      </c>
      <c r="K23" s="172"/>
      <c r="L23" s="173"/>
    </row>
  </sheetData>
  <mergeCells count="23">
    <mergeCell ref="B23:I23"/>
    <mergeCell ref="J23:L23"/>
    <mergeCell ref="C14:I14"/>
    <mergeCell ref="C17:I17"/>
    <mergeCell ref="C18:I18"/>
    <mergeCell ref="C20:I20"/>
    <mergeCell ref="C21:I21"/>
    <mergeCell ref="C22:I22"/>
    <mergeCell ref="C19:I19"/>
    <mergeCell ref="C11:I11"/>
    <mergeCell ref="C12:I12"/>
    <mergeCell ref="C13:I13"/>
    <mergeCell ref="C15:I15"/>
    <mergeCell ref="C16:I16"/>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321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322</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4" t="s">
        <v>8</v>
      </c>
      <c r="C11" s="197" t="s">
        <v>9</v>
      </c>
      <c r="D11" s="197"/>
      <c r="E11" s="197"/>
      <c r="F11" s="197"/>
      <c r="G11" s="197"/>
      <c r="H11" s="197"/>
      <c r="I11" s="197"/>
      <c r="J11" s="15" t="s">
        <v>10</v>
      </c>
      <c r="K11" s="15" t="s">
        <v>11</v>
      </c>
      <c r="L11" s="13" t="s">
        <v>12</v>
      </c>
    </row>
    <row r="12" spans="2:13" s="67" customFormat="1" ht="24" customHeight="1" x14ac:dyDescent="0.25">
      <c r="B12" s="56" t="s">
        <v>175</v>
      </c>
      <c r="C12" s="246" t="s">
        <v>323</v>
      </c>
      <c r="D12" s="247"/>
      <c r="E12" s="247"/>
      <c r="F12" s="247"/>
      <c r="G12" s="247"/>
      <c r="H12" s="247"/>
      <c r="I12" s="248"/>
      <c r="J12" s="65"/>
      <c r="K12" s="66"/>
      <c r="L12" s="66"/>
    </row>
    <row r="13" spans="2:13" s="67" customFormat="1" ht="24" customHeight="1" x14ac:dyDescent="0.25">
      <c r="B13" s="56" t="s">
        <v>14</v>
      </c>
      <c r="C13" s="246" t="s">
        <v>324</v>
      </c>
      <c r="D13" s="247"/>
      <c r="E13" s="247"/>
      <c r="F13" s="247"/>
      <c r="G13" s="247"/>
      <c r="H13" s="247"/>
      <c r="I13" s="248"/>
      <c r="J13" s="65"/>
      <c r="K13" s="66"/>
      <c r="L13" s="66"/>
    </row>
    <row r="14" spans="2:13" s="67" customFormat="1" ht="24" customHeight="1" x14ac:dyDescent="0.25">
      <c r="B14" s="56" t="s">
        <v>16</v>
      </c>
      <c r="C14" s="246" t="s">
        <v>325</v>
      </c>
      <c r="D14" s="247"/>
      <c r="E14" s="247"/>
      <c r="F14" s="247"/>
      <c r="G14" s="247"/>
      <c r="H14" s="247"/>
      <c r="I14" s="248"/>
      <c r="J14" s="65"/>
      <c r="K14" s="66"/>
      <c r="L14" s="66"/>
    </row>
    <row r="15" spans="2:13" s="67" customFormat="1" ht="24" customHeight="1" x14ac:dyDescent="0.25">
      <c r="B15" s="56" t="s">
        <v>18</v>
      </c>
      <c r="C15" s="246" t="s">
        <v>326</v>
      </c>
      <c r="D15" s="247"/>
      <c r="E15" s="247"/>
      <c r="F15" s="247"/>
      <c r="G15" s="247"/>
      <c r="H15" s="247"/>
      <c r="I15" s="248"/>
      <c r="J15" s="65"/>
      <c r="K15" s="66"/>
      <c r="L15" s="66"/>
    </row>
    <row r="16" spans="2:13" s="67" customFormat="1" ht="24" customHeight="1" x14ac:dyDescent="0.25">
      <c r="B16" s="56" t="s">
        <v>20</v>
      </c>
      <c r="C16" s="249" t="s">
        <v>327</v>
      </c>
      <c r="D16" s="250"/>
      <c r="E16" s="250"/>
      <c r="F16" s="250"/>
      <c r="G16" s="250"/>
      <c r="H16" s="250"/>
      <c r="I16" s="251"/>
      <c r="J16" s="65"/>
      <c r="K16" s="66"/>
      <c r="L16" s="66"/>
    </row>
    <row r="17" spans="2:12" s="67" customFormat="1" ht="32.25" customHeight="1" x14ac:dyDescent="0.25">
      <c r="B17" s="56" t="s">
        <v>22</v>
      </c>
      <c r="C17" s="249" t="s">
        <v>53</v>
      </c>
      <c r="D17" s="250"/>
      <c r="E17" s="250"/>
      <c r="F17" s="250"/>
      <c r="G17" s="250"/>
      <c r="H17" s="250"/>
      <c r="I17" s="251"/>
      <c r="J17" s="65"/>
      <c r="K17" s="66"/>
      <c r="L17" s="66"/>
    </row>
    <row r="18" spans="2:12" s="67" customFormat="1" ht="24" customHeight="1" x14ac:dyDescent="0.25">
      <c r="B18" s="56" t="s">
        <v>44</v>
      </c>
      <c r="C18" s="249" t="s">
        <v>55</v>
      </c>
      <c r="D18" s="250"/>
      <c r="E18" s="250"/>
      <c r="F18" s="250"/>
      <c r="G18" s="250"/>
      <c r="H18" s="250"/>
      <c r="I18" s="251"/>
      <c r="J18" s="65"/>
      <c r="K18" s="66"/>
      <c r="L18" s="66"/>
    </row>
    <row r="19" spans="2:12" s="67" customFormat="1" ht="24" customHeight="1" x14ac:dyDescent="0.25">
      <c r="B19" s="56" t="s">
        <v>246</v>
      </c>
      <c r="C19" s="249" t="s">
        <v>57</v>
      </c>
      <c r="D19" s="250"/>
      <c r="E19" s="250"/>
      <c r="F19" s="250"/>
      <c r="G19" s="250"/>
      <c r="H19" s="250"/>
      <c r="I19" s="251"/>
      <c r="J19" s="65"/>
      <c r="K19" s="66"/>
      <c r="L19" s="66"/>
    </row>
    <row r="20" spans="2:12" s="67" customFormat="1" ht="24" customHeight="1" x14ac:dyDescent="0.25">
      <c r="B20" s="56" t="s">
        <v>248</v>
      </c>
      <c r="C20" s="252" t="s">
        <v>59</v>
      </c>
      <c r="D20" s="252"/>
      <c r="E20" s="252"/>
      <c r="F20" s="252"/>
      <c r="G20" s="252"/>
      <c r="H20" s="252"/>
      <c r="I20" s="252"/>
      <c r="J20" s="65"/>
      <c r="K20" s="66"/>
      <c r="L20" s="66"/>
    </row>
    <row r="21" spans="2:12" ht="75" customHeight="1" x14ac:dyDescent="0.25">
      <c r="B21" s="174" t="s">
        <v>60</v>
      </c>
      <c r="C21" s="174"/>
      <c r="D21" s="174"/>
      <c r="E21" s="174"/>
      <c r="F21" s="174"/>
      <c r="G21" s="174"/>
      <c r="H21" s="174"/>
      <c r="I21" s="174"/>
      <c r="J21" s="171" t="s">
        <v>61</v>
      </c>
      <c r="K21" s="172"/>
      <c r="L21" s="173"/>
    </row>
  </sheetData>
  <mergeCells count="21">
    <mergeCell ref="B21:I21"/>
    <mergeCell ref="J21:L21"/>
    <mergeCell ref="C11:I11"/>
    <mergeCell ref="C12:I12"/>
    <mergeCell ref="C13:I13"/>
    <mergeCell ref="C14:I14"/>
    <mergeCell ref="C15:I15"/>
    <mergeCell ref="C16:I16"/>
    <mergeCell ref="C18:I18"/>
    <mergeCell ref="C19:I19"/>
    <mergeCell ref="C20:I20"/>
    <mergeCell ref="C17:I17"/>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9"/>
  <sheetViews>
    <sheetView workbookViewId="0">
      <selection activeCell="M2" sqref="M2"/>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20.2851562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328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329</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1.5" customHeight="1" x14ac:dyDescent="0.25">
      <c r="B12" s="30">
        <v>1</v>
      </c>
      <c r="C12" s="253" t="s">
        <v>330</v>
      </c>
      <c r="D12" s="253"/>
      <c r="E12" s="253"/>
      <c r="F12" s="253"/>
      <c r="G12" s="253"/>
      <c r="H12" s="253"/>
      <c r="I12" s="253"/>
      <c r="J12" s="49"/>
      <c r="K12" s="49"/>
      <c r="L12" s="49"/>
    </row>
    <row r="13" spans="2:13" s="33" customFormat="1" ht="31.5" customHeight="1" x14ac:dyDescent="0.25">
      <c r="B13" s="30">
        <v>2</v>
      </c>
      <c r="C13" s="253" t="s">
        <v>331</v>
      </c>
      <c r="D13" s="253"/>
      <c r="E13" s="253"/>
      <c r="F13" s="253"/>
      <c r="G13" s="253"/>
      <c r="H13" s="253"/>
      <c r="I13" s="253"/>
      <c r="J13" s="24"/>
      <c r="K13" s="49"/>
      <c r="L13" s="49"/>
    </row>
    <row r="14" spans="2:13" s="33" customFormat="1" ht="31.5" customHeight="1" x14ac:dyDescent="0.25">
      <c r="B14" s="30">
        <v>3</v>
      </c>
      <c r="C14" s="253" t="s">
        <v>332</v>
      </c>
      <c r="D14" s="253"/>
      <c r="E14" s="253"/>
      <c r="F14" s="253"/>
      <c r="G14" s="253"/>
      <c r="H14" s="253"/>
      <c r="I14" s="253"/>
      <c r="J14" s="24"/>
      <c r="K14" s="49"/>
      <c r="L14" s="49"/>
    </row>
    <row r="15" spans="2:13" s="33" customFormat="1" ht="31.5" customHeight="1" x14ac:dyDescent="0.25">
      <c r="B15" s="11" t="s">
        <v>124</v>
      </c>
      <c r="C15" s="253" t="s">
        <v>333</v>
      </c>
      <c r="D15" s="253"/>
      <c r="E15" s="253"/>
      <c r="F15" s="253"/>
      <c r="G15" s="253"/>
      <c r="H15" s="253"/>
      <c r="I15" s="253"/>
      <c r="J15" s="24"/>
      <c r="K15" s="49"/>
      <c r="L15" s="49"/>
    </row>
    <row r="16" spans="2:13" s="33" customFormat="1" ht="31.5" customHeight="1" x14ac:dyDescent="0.25">
      <c r="B16" s="30">
        <v>4</v>
      </c>
      <c r="C16" s="253" t="s">
        <v>334</v>
      </c>
      <c r="D16" s="253"/>
      <c r="E16" s="253"/>
      <c r="F16" s="253"/>
      <c r="G16" s="253"/>
      <c r="H16" s="253"/>
      <c r="I16" s="253"/>
      <c r="J16" s="24"/>
      <c r="K16" s="49"/>
      <c r="L16" s="49"/>
    </row>
    <row r="17" spans="2:12" s="33" customFormat="1" ht="31.5" customHeight="1" x14ac:dyDescent="0.25">
      <c r="B17" s="11" t="s">
        <v>72</v>
      </c>
      <c r="C17" s="253" t="s">
        <v>335</v>
      </c>
      <c r="D17" s="253"/>
      <c r="E17" s="253"/>
      <c r="F17" s="253"/>
      <c r="G17" s="253"/>
      <c r="H17" s="253"/>
      <c r="I17" s="253"/>
      <c r="J17" s="24"/>
      <c r="K17" s="49"/>
      <c r="L17" s="49"/>
    </row>
    <row r="18" spans="2:12" s="33" customFormat="1" ht="31.5" customHeight="1" x14ac:dyDescent="0.25">
      <c r="B18" s="30">
        <v>5</v>
      </c>
      <c r="C18" s="253" t="s">
        <v>336</v>
      </c>
      <c r="D18" s="253"/>
      <c r="E18" s="253"/>
      <c r="F18" s="253"/>
      <c r="G18" s="253"/>
      <c r="H18" s="253"/>
      <c r="I18" s="253"/>
      <c r="J18" s="24"/>
      <c r="K18" s="49"/>
      <c r="L18" s="49"/>
    </row>
    <row r="19" spans="2:12" s="33" customFormat="1" ht="31.5" customHeight="1" x14ac:dyDescent="0.25">
      <c r="B19" s="30">
        <v>6</v>
      </c>
      <c r="C19" s="253" t="s">
        <v>337</v>
      </c>
      <c r="D19" s="253"/>
      <c r="E19" s="253"/>
      <c r="F19" s="253"/>
      <c r="G19" s="253"/>
      <c r="H19" s="253"/>
      <c r="I19" s="253"/>
      <c r="J19" s="24"/>
      <c r="K19" s="49"/>
      <c r="L19" s="49"/>
    </row>
    <row r="20" spans="2:12" s="33" customFormat="1" ht="31.5" customHeight="1" x14ac:dyDescent="0.25">
      <c r="B20" s="30">
        <v>7</v>
      </c>
      <c r="C20" s="253" t="s">
        <v>338</v>
      </c>
      <c r="D20" s="253"/>
      <c r="E20" s="253"/>
      <c r="F20" s="253"/>
      <c r="G20" s="253"/>
      <c r="H20" s="253"/>
      <c r="I20" s="253"/>
      <c r="J20" s="24"/>
      <c r="K20" s="49"/>
      <c r="L20" s="49"/>
    </row>
    <row r="21" spans="2:12" s="33" customFormat="1" ht="31.5" customHeight="1" x14ac:dyDescent="0.25">
      <c r="B21" s="30">
        <v>8</v>
      </c>
      <c r="C21" s="254" t="s">
        <v>339</v>
      </c>
      <c r="D21" s="255"/>
      <c r="E21" s="255"/>
      <c r="F21" s="255"/>
      <c r="G21" s="255"/>
      <c r="H21" s="255"/>
      <c r="I21" s="256"/>
      <c r="J21" s="24"/>
      <c r="K21" s="49"/>
      <c r="L21" s="49"/>
    </row>
    <row r="22" spans="2:12" s="33" customFormat="1" ht="44.25" customHeight="1" x14ac:dyDescent="0.25">
      <c r="B22" s="30">
        <v>9</v>
      </c>
      <c r="C22" s="253" t="s">
        <v>340</v>
      </c>
      <c r="D22" s="253"/>
      <c r="E22" s="253"/>
      <c r="F22" s="253"/>
      <c r="G22" s="253"/>
      <c r="H22" s="253"/>
      <c r="I22" s="253"/>
      <c r="J22" s="24"/>
      <c r="K22" s="49"/>
      <c r="L22" s="49"/>
    </row>
    <row r="23" spans="2:12" s="33" customFormat="1" ht="31.5" customHeight="1" x14ac:dyDescent="0.25">
      <c r="B23" s="30">
        <v>10</v>
      </c>
      <c r="C23" s="253" t="s">
        <v>341</v>
      </c>
      <c r="D23" s="253"/>
      <c r="E23" s="253"/>
      <c r="F23" s="253"/>
      <c r="G23" s="253"/>
      <c r="H23" s="253"/>
      <c r="I23" s="253"/>
      <c r="J23" s="24"/>
      <c r="K23" s="49"/>
      <c r="L23" s="49"/>
    </row>
    <row r="24" spans="2:12" s="33" customFormat="1" ht="31.5" customHeight="1" x14ac:dyDescent="0.25">
      <c r="B24" s="30">
        <v>11</v>
      </c>
      <c r="C24" s="254" t="s">
        <v>53</v>
      </c>
      <c r="D24" s="255"/>
      <c r="E24" s="255"/>
      <c r="F24" s="255"/>
      <c r="G24" s="255"/>
      <c r="H24" s="255"/>
      <c r="I24" s="256"/>
      <c r="J24" s="24"/>
      <c r="K24" s="77"/>
      <c r="L24" s="77"/>
    </row>
    <row r="25" spans="2:12" s="33" customFormat="1" ht="31.5" customHeight="1" x14ac:dyDescent="0.25">
      <c r="B25" s="30">
        <v>12</v>
      </c>
      <c r="C25" s="253" t="s">
        <v>342</v>
      </c>
      <c r="D25" s="253"/>
      <c r="E25" s="253"/>
      <c r="F25" s="253"/>
      <c r="G25" s="253"/>
      <c r="H25" s="253"/>
      <c r="I25" s="253"/>
      <c r="J25" s="24"/>
      <c r="K25" s="49"/>
      <c r="L25" s="49"/>
    </row>
    <row r="26" spans="2:12" s="33" customFormat="1" ht="31.5" customHeight="1" x14ac:dyDescent="0.25">
      <c r="B26" s="30">
        <v>13</v>
      </c>
      <c r="C26" s="253" t="s">
        <v>343</v>
      </c>
      <c r="D26" s="253"/>
      <c r="E26" s="253"/>
      <c r="F26" s="253"/>
      <c r="G26" s="253"/>
      <c r="H26" s="253"/>
      <c r="I26" s="253"/>
      <c r="J26" s="24"/>
      <c r="K26" s="49"/>
      <c r="L26" s="49"/>
    </row>
    <row r="27" spans="2:12" s="33" customFormat="1" ht="31.5" customHeight="1" x14ac:dyDescent="0.25">
      <c r="B27" s="30">
        <v>14</v>
      </c>
      <c r="C27" s="253" t="s">
        <v>344</v>
      </c>
      <c r="D27" s="253"/>
      <c r="E27" s="253"/>
      <c r="F27" s="253"/>
      <c r="G27" s="253"/>
      <c r="H27" s="253"/>
      <c r="I27" s="253"/>
      <c r="J27" s="24"/>
      <c r="K27" s="49"/>
      <c r="L27" s="49"/>
    </row>
    <row r="28" spans="2:12" s="33" customFormat="1" ht="31.5" customHeight="1" x14ac:dyDescent="0.25">
      <c r="B28" s="11" t="s">
        <v>290</v>
      </c>
      <c r="C28" s="253" t="s">
        <v>345</v>
      </c>
      <c r="D28" s="253"/>
      <c r="E28" s="253"/>
      <c r="F28" s="253"/>
      <c r="G28" s="253"/>
      <c r="H28" s="253"/>
      <c r="I28" s="253"/>
      <c r="J28" s="24"/>
      <c r="K28" s="49"/>
      <c r="L28" s="49"/>
    </row>
    <row r="29" spans="2:12" ht="75" customHeight="1" x14ac:dyDescent="0.25">
      <c r="B29" s="174" t="s">
        <v>60</v>
      </c>
      <c r="C29" s="174"/>
      <c r="D29" s="174"/>
      <c r="E29" s="174"/>
      <c r="F29" s="174"/>
      <c r="G29" s="174"/>
      <c r="H29" s="174"/>
      <c r="I29" s="174"/>
      <c r="J29" s="171" t="s">
        <v>61</v>
      </c>
      <c r="K29" s="172"/>
      <c r="L29" s="173"/>
    </row>
  </sheetData>
  <mergeCells count="29">
    <mergeCell ref="B10:C10"/>
    <mergeCell ref="D10:L10"/>
    <mergeCell ref="B2:C6"/>
    <mergeCell ref="B7:L7"/>
    <mergeCell ref="B8:C8"/>
    <mergeCell ref="D8:L8"/>
    <mergeCell ref="B9:C9"/>
    <mergeCell ref="D9:L9"/>
    <mergeCell ref="D2:L6"/>
    <mergeCell ref="C22:I22"/>
    <mergeCell ref="C11:I11"/>
    <mergeCell ref="C13:I13"/>
    <mergeCell ref="C15:I15"/>
    <mergeCell ref="C17:I17"/>
    <mergeCell ref="C18:I18"/>
    <mergeCell ref="C19:I19"/>
    <mergeCell ref="C20:I20"/>
    <mergeCell ref="C21:I21"/>
    <mergeCell ref="C14:I14"/>
    <mergeCell ref="C12:I12"/>
    <mergeCell ref="C16:I16"/>
    <mergeCell ref="B29:I29"/>
    <mergeCell ref="J29:L29"/>
    <mergeCell ref="C23:I23"/>
    <mergeCell ref="C25:I25"/>
    <mergeCell ref="C27:I27"/>
    <mergeCell ref="C28:I28"/>
    <mergeCell ref="C26:I26"/>
    <mergeCell ref="C24:I24"/>
  </mergeCells>
  <hyperlinks>
    <hyperlink ref="M2" location="'HARCAMA BİRİMLERİ ÖMK LİSTELERİ'!A1" display="Ana Sayfa"/>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346</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347</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44.25" customHeight="1" x14ac:dyDescent="0.25">
      <c r="B12" s="10">
        <v>1</v>
      </c>
      <c r="C12" s="175" t="s">
        <v>121</v>
      </c>
      <c r="D12" s="175"/>
      <c r="E12" s="175"/>
      <c r="F12" s="175"/>
      <c r="G12" s="175"/>
      <c r="H12" s="175"/>
      <c r="I12" s="175"/>
      <c r="J12" s="24"/>
      <c r="K12" s="49"/>
      <c r="L12" s="49"/>
    </row>
    <row r="13" spans="2:13" s="33" customFormat="1" ht="44.25" customHeight="1" x14ac:dyDescent="0.25">
      <c r="B13" s="10">
        <v>2</v>
      </c>
      <c r="C13" s="175" t="s">
        <v>348</v>
      </c>
      <c r="D13" s="175"/>
      <c r="E13" s="175"/>
      <c r="F13" s="175"/>
      <c r="G13" s="175"/>
      <c r="H13" s="175"/>
      <c r="I13" s="175"/>
      <c r="J13" s="24"/>
      <c r="K13" s="49"/>
      <c r="L13" s="49"/>
    </row>
    <row r="14" spans="2:13" s="33" customFormat="1" ht="44.25" customHeight="1" x14ac:dyDescent="0.25">
      <c r="B14" s="10">
        <v>3</v>
      </c>
      <c r="C14" s="175" t="s">
        <v>349</v>
      </c>
      <c r="D14" s="175"/>
      <c r="E14" s="175"/>
      <c r="F14" s="175"/>
      <c r="G14" s="175"/>
      <c r="H14" s="175"/>
      <c r="I14" s="175"/>
      <c r="J14" s="24"/>
      <c r="K14" s="49"/>
      <c r="L14" s="49"/>
    </row>
    <row r="15" spans="2:13" s="33" customFormat="1" ht="44.25" customHeight="1" x14ac:dyDescent="0.25">
      <c r="B15" s="10" t="s">
        <v>124</v>
      </c>
      <c r="C15" s="175" t="s">
        <v>127</v>
      </c>
      <c r="D15" s="175"/>
      <c r="E15" s="175"/>
      <c r="F15" s="175"/>
      <c r="G15" s="175"/>
      <c r="H15" s="175"/>
      <c r="I15" s="175"/>
      <c r="J15" s="24"/>
      <c r="K15" s="49"/>
      <c r="L15" s="49"/>
    </row>
    <row r="16" spans="2:13" s="33" customFormat="1" ht="44.25" customHeight="1" x14ac:dyDescent="0.25">
      <c r="B16" s="10" t="s">
        <v>126</v>
      </c>
      <c r="C16" s="175" t="s">
        <v>129</v>
      </c>
      <c r="D16" s="175"/>
      <c r="E16" s="175"/>
      <c r="F16" s="175"/>
      <c r="G16" s="175"/>
      <c r="H16" s="175"/>
      <c r="I16" s="175"/>
      <c r="J16" s="24"/>
      <c r="K16" s="49"/>
      <c r="L16" s="49"/>
    </row>
    <row r="17" spans="2:12" s="33" customFormat="1" ht="44.25" customHeight="1" x14ac:dyDescent="0.25">
      <c r="B17" s="10" t="s">
        <v>128</v>
      </c>
      <c r="C17" s="175" t="s">
        <v>131</v>
      </c>
      <c r="D17" s="175"/>
      <c r="E17" s="175"/>
      <c r="F17" s="175"/>
      <c r="G17" s="175"/>
      <c r="H17" s="175"/>
      <c r="I17" s="175"/>
      <c r="J17" s="24"/>
      <c r="K17" s="49"/>
      <c r="L17" s="49"/>
    </row>
    <row r="18" spans="2:12" s="33" customFormat="1" ht="44.25" customHeight="1" x14ac:dyDescent="0.25">
      <c r="B18" s="10" t="s">
        <v>130</v>
      </c>
      <c r="C18" s="175" t="s">
        <v>133</v>
      </c>
      <c r="D18" s="175"/>
      <c r="E18" s="175"/>
      <c r="F18" s="175"/>
      <c r="G18" s="175"/>
      <c r="H18" s="175"/>
      <c r="I18" s="175"/>
      <c r="J18" s="24"/>
      <c r="K18" s="49"/>
      <c r="L18" s="49"/>
    </row>
    <row r="19" spans="2:12" s="33" customFormat="1" ht="44.25" customHeight="1" x14ac:dyDescent="0.25">
      <c r="B19" s="10" t="s">
        <v>132</v>
      </c>
      <c r="C19" s="175" t="s">
        <v>350</v>
      </c>
      <c r="D19" s="175"/>
      <c r="E19" s="175"/>
      <c r="F19" s="175"/>
      <c r="G19" s="175"/>
      <c r="H19" s="175"/>
      <c r="I19" s="175"/>
      <c r="J19" s="24"/>
      <c r="K19" s="49"/>
      <c r="L19" s="49"/>
    </row>
    <row r="20" spans="2:12" s="33" customFormat="1" ht="44.25" customHeight="1" x14ac:dyDescent="0.25">
      <c r="B20" s="10" t="s">
        <v>18</v>
      </c>
      <c r="C20" s="175" t="s">
        <v>351</v>
      </c>
      <c r="D20" s="175"/>
      <c r="E20" s="175"/>
      <c r="F20" s="175"/>
      <c r="G20" s="175"/>
      <c r="H20" s="175"/>
      <c r="I20" s="175"/>
      <c r="J20" s="24"/>
      <c r="K20" s="49"/>
      <c r="L20" s="49"/>
    </row>
    <row r="21" spans="2:12" s="33" customFormat="1" ht="44.25" customHeight="1" x14ac:dyDescent="0.25">
      <c r="B21" s="10" t="s">
        <v>72</v>
      </c>
      <c r="C21" s="175" t="s">
        <v>352</v>
      </c>
      <c r="D21" s="175"/>
      <c r="E21" s="175"/>
      <c r="F21" s="175"/>
      <c r="G21" s="175"/>
      <c r="H21" s="175"/>
      <c r="I21" s="175"/>
      <c r="J21" s="24"/>
      <c r="K21" s="49"/>
      <c r="L21" s="49"/>
    </row>
    <row r="22" spans="2:12" s="33" customFormat="1" ht="44.25" customHeight="1" x14ac:dyDescent="0.25">
      <c r="B22" s="10" t="s">
        <v>183</v>
      </c>
      <c r="C22" s="175" t="s">
        <v>353</v>
      </c>
      <c r="D22" s="175"/>
      <c r="E22" s="175"/>
      <c r="F22" s="175"/>
      <c r="G22" s="175"/>
      <c r="H22" s="175"/>
      <c r="I22" s="175"/>
      <c r="J22" s="24"/>
      <c r="K22" s="49"/>
      <c r="L22" s="49"/>
    </row>
    <row r="23" spans="2:12" s="33" customFormat="1" ht="44.25" customHeight="1" x14ac:dyDescent="0.25">
      <c r="B23" s="10" t="s">
        <v>184</v>
      </c>
      <c r="C23" s="175" t="s">
        <v>354</v>
      </c>
      <c r="D23" s="175"/>
      <c r="E23" s="175"/>
      <c r="F23" s="175"/>
      <c r="G23" s="175"/>
      <c r="H23" s="175"/>
      <c r="I23" s="175"/>
      <c r="J23" s="24"/>
      <c r="K23" s="49"/>
      <c r="L23" s="49"/>
    </row>
    <row r="24" spans="2:12" s="33" customFormat="1" ht="44.25" customHeight="1" x14ac:dyDescent="0.25">
      <c r="B24" s="10" t="s">
        <v>20</v>
      </c>
      <c r="C24" s="175" t="s">
        <v>355</v>
      </c>
      <c r="D24" s="175"/>
      <c r="E24" s="175"/>
      <c r="F24" s="175"/>
      <c r="G24" s="175"/>
      <c r="H24" s="175"/>
      <c r="I24" s="175"/>
      <c r="J24" s="24"/>
      <c r="K24" s="49"/>
      <c r="L24" s="49"/>
    </row>
    <row r="25" spans="2:12" s="33" customFormat="1" ht="44.25" customHeight="1" x14ac:dyDescent="0.25">
      <c r="B25" s="10" t="s">
        <v>356</v>
      </c>
      <c r="C25" s="175" t="s">
        <v>357</v>
      </c>
      <c r="D25" s="175"/>
      <c r="E25" s="175"/>
      <c r="F25" s="175"/>
      <c r="G25" s="175"/>
      <c r="H25" s="175"/>
      <c r="I25" s="175"/>
      <c r="J25" s="24"/>
      <c r="K25" s="49"/>
      <c r="L25" s="49"/>
    </row>
    <row r="26" spans="2:12" s="33" customFormat="1" ht="44.25" customHeight="1" x14ac:dyDescent="0.25">
      <c r="B26" s="10" t="s">
        <v>358</v>
      </c>
      <c r="C26" s="175" t="s">
        <v>359</v>
      </c>
      <c r="D26" s="175"/>
      <c r="E26" s="175"/>
      <c r="F26" s="175"/>
      <c r="G26" s="175"/>
      <c r="H26" s="175"/>
      <c r="I26" s="175"/>
      <c r="J26" s="24"/>
      <c r="K26" s="49"/>
      <c r="L26" s="49"/>
    </row>
    <row r="27" spans="2:12" s="33" customFormat="1" ht="61.5" customHeight="1" x14ac:dyDescent="0.25">
      <c r="B27" s="10" t="s">
        <v>360</v>
      </c>
      <c r="C27" s="175" t="s">
        <v>361</v>
      </c>
      <c r="D27" s="175"/>
      <c r="E27" s="175"/>
      <c r="F27" s="175"/>
      <c r="G27" s="175"/>
      <c r="H27" s="175"/>
      <c r="I27" s="175"/>
      <c r="J27" s="24"/>
      <c r="K27" s="49"/>
      <c r="L27" s="49"/>
    </row>
    <row r="28" spans="2:12" s="33" customFormat="1" ht="44.25" customHeight="1" x14ac:dyDescent="0.25">
      <c r="B28" s="10" t="s">
        <v>362</v>
      </c>
      <c r="C28" s="175" t="s">
        <v>363</v>
      </c>
      <c r="D28" s="175"/>
      <c r="E28" s="175"/>
      <c r="F28" s="175"/>
      <c r="G28" s="175"/>
      <c r="H28" s="175"/>
      <c r="I28" s="175"/>
      <c r="J28" s="24"/>
      <c r="K28" s="49"/>
      <c r="L28" s="49"/>
    </row>
    <row r="29" spans="2:12" s="33" customFormat="1" ht="44.25" customHeight="1" x14ac:dyDescent="0.25">
      <c r="B29" s="10" t="s">
        <v>364</v>
      </c>
      <c r="C29" s="175" t="s">
        <v>365</v>
      </c>
      <c r="D29" s="175"/>
      <c r="E29" s="175"/>
      <c r="F29" s="175"/>
      <c r="G29" s="175"/>
      <c r="H29" s="175"/>
      <c r="I29" s="175"/>
      <c r="J29" s="24"/>
      <c r="K29" s="49"/>
      <c r="L29" s="49"/>
    </row>
    <row r="30" spans="2:12" s="33" customFormat="1" ht="44.25" customHeight="1" x14ac:dyDescent="0.25">
      <c r="B30" s="10" t="s">
        <v>366</v>
      </c>
      <c r="C30" s="175" t="s">
        <v>367</v>
      </c>
      <c r="D30" s="175"/>
      <c r="E30" s="175"/>
      <c r="F30" s="175"/>
      <c r="G30" s="175"/>
      <c r="H30" s="175"/>
      <c r="I30" s="175"/>
      <c r="J30" s="24"/>
      <c r="K30" s="49"/>
      <c r="L30" s="49"/>
    </row>
    <row r="31" spans="2:12" s="33" customFormat="1" ht="66.75" customHeight="1" x14ac:dyDescent="0.25">
      <c r="B31" s="10" t="s">
        <v>368</v>
      </c>
      <c r="C31" s="175" t="s">
        <v>369</v>
      </c>
      <c r="D31" s="175"/>
      <c r="E31" s="175"/>
      <c r="F31" s="175"/>
      <c r="G31" s="175"/>
      <c r="H31" s="175"/>
      <c r="I31" s="175"/>
      <c r="J31" s="24"/>
      <c r="K31" s="49"/>
      <c r="L31" s="49"/>
    </row>
    <row r="32" spans="2:12" s="33" customFormat="1" ht="44.25" customHeight="1" x14ac:dyDescent="0.25">
      <c r="B32" s="10" t="s">
        <v>370</v>
      </c>
      <c r="C32" s="175" t="s">
        <v>371</v>
      </c>
      <c r="D32" s="175"/>
      <c r="E32" s="175"/>
      <c r="F32" s="175"/>
      <c r="G32" s="175"/>
      <c r="H32" s="175"/>
      <c r="I32" s="175"/>
      <c r="J32" s="24"/>
      <c r="K32" s="49"/>
      <c r="L32" s="49"/>
    </row>
    <row r="33" spans="2:12" s="33" customFormat="1" ht="44.25" customHeight="1" x14ac:dyDescent="0.25">
      <c r="B33" s="10" t="s">
        <v>372</v>
      </c>
      <c r="C33" s="175" t="s">
        <v>373</v>
      </c>
      <c r="D33" s="175"/>
      <c r="E33" s="175"/>
      <c r="F33" s="175"/>
      <c r="G33" s="175"/>
      <c r="H33" s="175"/>
      <c r="I33" s="175"/>
      <c r="J33" s="24"/>
      <c r="K33" s="49"/>
      <c r="L33" s="49"/>
    </row>
    <row r="34" spans="2:12" s="33" customFormat="1" ht="44.25" customHeight="1" x14ac:dyDescent="0.25">
      <c r="B34" s="10" t="s">
        <v>374</v>
      </c>
      <c r="C34" s="175" t="s">
        <v>375</v>
      </c>
      <c r="D34" s="175"/>
      <c r="E34" s="175"/>
      <c r="F34" s="175"/>
      <c r="G34" s="175"/>
      <c r="H34" s="175"/>
      <c r="I34" s="175"/>
      <c r="J34" s="24"/>
      <c r="K34" s="49"/>
      <c r="L34" s="49"/>
    </row>
    <row r="35" spans="2:12" s="33" customFormat="1" ht="44.25" customHeight="1" x14ac:dyDescent="0.25">
      <c r="B35" s="10" t="s">
        <v>376</v>
      </c>
      <c r="C35" s="175" t="s">
        <v>377</v>
      </c>
      <c r="D35" s="175"/>
      <c r="E35" s="175"/>
      <c r="F35" s="175"/>
      <c r="G35" s="175"/>
      <c r="H35" s="175"/>
      <c r="I35" s="175"/>
      <c r="J35" s="24"/>
      <c r="K35" s="49"/>
      <c r="L35" s="49"/>
    </row>
    <row r="36" spans="2:12" s="33" customFormat="1" ht="44.25" customHeight="1" x14ac:dyDescent="0.25">
      <c r="B36" s="10" t="s">
        <v>378</v>
      </c>
      <c r="C36" s="175" t="s">
        <v>379</v>
      </c>
      <c r="D36" s="175"/>
      <c r="E36" s="175"/>
      <c r="F36" s="175"/>
      <c r="G36" s="175"/>
      <c r="H36" s="175"/>
      <c r="I36" s="175"/>
      <c r="J36" s="24"/>
      <c r="K36" s="49"/>
      <c r="L36" s="49"/>
    </row>
    <row r="37" spans="2:12" s="33" customFormat="1" ht="44.25" customHeight="1" x14ac:dyDescent="0.25">
      <c r="B37" s="10" t="s">
        <v>380</v>
      </c>
      <c r="C37" s="175" t="s">
        <v>381</v>
      </c>
      <c r="D37" s="175"/>
      <c r="E37" s="175"/>
      <c r="F37" s="175"/>
      <c r="G37" s="175"/>
      <c r="H37" s="175"/>
      <c r="I37" s="175"/>
      <c r="J37" s="24"/>
      <c r="K37" s="49"/>
      <c r="L37" s="49"/>
    </row>
    <row r="38" spans="2:12" s="33" customFormat="1" ht="44.25" customHeight="1" x14ac:dyDescent="0.25">
      <c r="B38" s="10" t="s">
        <v>382</v>
      </c>
      <c r="C38" s="175" t="s">
        <v>383</v>
      </c>
      <c r="D38" s="175"/>
      <c r="E38" s="175"/>
      <c r="F38" s="175"/>
      <c r="G38" s="175"/>
      <c r="H38" s="175"/>
      <c r="I38" s="175"/>
      <c r="J38" s="24"/>
      <c r="K38" s="49"/>
      <c r="L38" s="49"/>
    </row>
    <row r="39" spans="2:12" s="33" customFormat="1" ht="44.25" customHeight="1" x14ac:dyDescent="0.25">
      <c r="B39" s="10" t="s">
        <v>384</v>
      </c>
      <c r="C39" s="176" t="s">
        <v>385</v>
      </c>
      <c r="D39" s="177"/>
      <c r="E39" s="177"/>
      <c r="F39" s="177"/>
      <c r="G39" s="177"/>
      <c r="H39" s="177"/>
      <c r="I39" s="178"/>
      <c r="J39" s="24"/>
      <c r="K39" s="49"/>
      <c r="L39" s="49"/>
    </row>
    <row r="40" spans="2:12" s="33" customFormat="1" ht="44.25" customHeight="1" x14ac:dyDescent="0.25">
      <c r="B40" s="10" t="s">
        <v>22</v>
      </c>
      <c r="C40" s="175" t="s">
        <v>53</v>
      </c>
      <c r="D40" s="175"/>
      <c r="E40" s="175"/>
      <c r="F40" s="175"/>
      <c r="G40" s="175"/>
      <c r="H40" s="175"/>
      <c r="I40" s="175"/>
      <c r="J40" s="24"/>
      <c r="K40" s="49"/>
      <c r="L40" s="49"/>
    </row>
    <row r="41" spans="2:12" s="33" customFormat="1" ht="44.25" customHeight="1" x14ac:dyDescent="0.25">
      <c r="B41" s="10" t="s">
        <v>44</v>
      </c>
      <c r="C41" s="175" t="s">
        <v>386</v>
      </c>
      <c r="D41" s="175"/>
      <c r="E41" s="175"/>
      <c r="F41" s="175"/>
      <c r="G41" s="175"/>
      <c r="H41" s="175"/>
      <c r="I41" s="175"/>
      <c r="J41" s="24"/>
      <c r="K41" s="49"/>
      <c r="L41" s="49"/>
    </row>
    <row r="42" spans="2:12" s="33" customFormat="1" ht="44.25" customHeight="1" x14ac:dyDescent="0.25">
      <c r="B42" s="10" t="s">
        <v>246</v>
      </c>
      <c r="C42" s="176" t="s">
        <v>387</v>
      </c>
      <c r="D42" s="177"/>
      <c r="E42" s="177"/>
      <c r="F42" s="177"/>
      <c r="G42" s="177"/>
      <c r="H42" s="177"/>
      <c r="I42" s="178"/>
      <c r="J42" s="24"/>
      <c r="K42" s="86"/>
      <c r="L42" s="86"/>
    </row>
    <row r="43" spans="2:12" s="33" customFormat="1" ht="44.25" customHeight="1" x14ac:dyDescent="0.25">
      <c r="B43" s="26">
        <v>8</v>
      </c>
      <c r="C43" s="175" t="s">
        <v>55</v>
      </c>
      <c r="D43" s="175"/>
      <c r="E43" s="175"/>
      <c r="F43" s="175"/>
      <c r="G43" s="175"/>
      <c r="H43" s="175"/>
      <c r="I43" s="175"/>
      <c r="J43" s="24"/>
      <c r="K43" s="49"/>
      <c r="L43" s="49"/>
    </row>
    <row r="44" spans="2:12" s="33" customFormat="1" ht="44.25" customHeight="1" x14ac:dyDescent="0.25">
      <c r="B44" s="10" t="s">
        <v>89</v>
      </c>
      <c r="C44" s="175" t="s">
        <v>57</v>
      </c>
      <c r="D44" s="175"/>
      <c r="E44" s="175"/>
      <c r="F44" s="175"/>
      <c r="G44" s="175"/>
      <c r="H44" s="175"/>
      <c r="I44" s="175"/>
      <c r="J44" s="24"/>
      <c r="K44" s="49"/>
      <c r="L44" s="49"/>
    </row>
    <row r="45" spans="2:12" s="33" customFormat="1" ht="44.25" customHeight="1" x14ac:dyDescent="0.25">
      <c r="B45" s="10" t="s">
        <v>90</v>
      </c>
      <c r="C45" s="175" t="s">
        <v>59</v>
      </c>
      <c r="D45" s="175"/>
      <c r="E45" s="175"/>
      <c r="F45" s="175"/>
      <c r="G45" s="175"/>
      <c r="H45" s="175"/>
      <c r="I45" s="175"/>
      <c r="J45" s="24"/>
      <c r="K45" s="49"/>
      <c r="L45" s="49"/>
    </row>
    <row r="46" spans="2:12" ht="75" customHeight="1" x14ac:dyDescent="0.25">
      <c r="B46" s="174" t="s">
        <v>60</v>
      </c>
      <c r="C46" s="174"/>
      <c r="D46" s="174"/>
      <c r="E46" s="174"/>
      <c r="F46" s="174"/>
      <c r="G46" s="174"/>
      <c r="H46" s="174"/>
      <c r="I46" s="174"/>
      <c r="J46" s="171" t="s">
        <v>61</v>
      </c>
      <c r="K46" s="172"/>
      <c r="L46" s="173"/>
    </row>
  </sheetData>
  <mergeCells count="46">
    <mergeCell ref="B10:C10"/>
    <mergeCell ref="D10:L10"/>
    <mergeCell ref="B2:C6"/>
    <mergeCell ref="B7:L7"/>
    <mergeCell ref="B8:C8"/>
    <mergeCell ref="D8:L8"/>
    <mergeCell ref="B9:C9"/>
    <mergeCell ref="D9:L9"/>
    <mergeCell ref="D2:L6"/>
    <mergeCell ref="C35:I35"/>
    <mergeCell ref="C36:I3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37:I37"/>
    <mergeCell ref="C38:I38"/>
    <mergeCell ref="B46:I46"/>
    <mergeCell ref="J46:L46"/>
    <mergeCell ref="C41:I41"/>
    <mergeCell ref="C43:I43"/>
    <mergeCell ref="C44:I44"/>
    <mergeCell ref="C45:I45"/>
    <mergeCell ref="C40:I40"/>
    <mergeCell ref="C39:I39"/>
    <mergeCell ref="C42:I42"/>
  </mergeCells>
  <hyperlinks>
    <hyperlink ref="M2" location="'HARCAMA BİRİMLERİ ÖMK LİSTELERİ'!A1" display="Ana Sayf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388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6" customHeight="1" x14ac:dyDescent="0.25">
      <c r="B12" s="10">
        <v>1</v>
      </c>
      <c r="C12" s="175" t="s">
        <v>76</v>
      </c>
      <c r="D12" s="175"/>
      <c r="E12" s="175"/>
      <c r="F12" s="175"/>
      <c r="G12" s="175"/>
      <c r="H12" s="175"/>
      <c r="I12" s="175"/>
      <c r="J12" s="24"/>
      <c r="K12" s="49"/>
      <c r="L12" s="49"/>
    </row>
    <row r="13" spans="2:13" s="33" customFormat="1" ht="36" customHeight="1" x14ac:dyDescent="0.25">
      <c r="B13" s="10" t="s">
        <v>65</v>
      </c>
      <c r="C13" s="175" t="s">
        <v>182</v>
      </c>
      <c r="D13" s="175"/>
      <c r="E13" s="175"/>
      <c r="F13" s="175"/>
      <c r="G13" s="175"/>
      <c r="H13" s="175"/>
      <c r="I13" s="175"/>
      <c r="J13" s="24"/>
      <c r="K13" s="49"/>
      <c r="L13" s="49"/>
    </row>
    <row r="14" spans="2:13" s="33" customFormat="1" ht="36" customHeight="1" x14ac:dyDescent="0.25">
      <c r="B14" s="10" t="s">
        <v>77</v>
      </c>
      <c r="C14" s="175" t="s">
        <v>80</v>
      </c>
      <c r="D14" s="175"/>
      <c r="E14" s="175"/>
      <c r="F14" s="175"/>
      <c r="G14" s="175"/>
      <c r="H14" s="175"/>
      <c r="I14" s="175"/>
      <c r="J14" s="24"/>
      <c r="K14" s="49"/>
      <c r="L14" s="49"/>
    </row>
    <row r="15" spans="2:13" s="33" customFormat="1" ht="36" customHeight="1" x14ac:dyDescent="0.25">
      <c r="B15" s="10" t="s">
        <v>79</v>
      </c>
      <c r="C15" s="175" t="s">
        <v>162</v>
      </c>
      <c r="D15" s="175"/>
      <c r="E15" s="175"/>
      <c r="F15" s="175"/>
      <c r="G15" s="175"/>
      <c r="H15" s="175"/>
      <c r="I15" s="175"/>
      <c r="J15" s="24"/>
      <c r="K15" s="49"/>
      <c r="L15" s="49"/>
    </row>
    <row r="16" spans="2:13" s="33" customFormat="1" ht="36" customHeight="1" x14ac:dyDescent="0.25">
      <c r="B16" s="10" t="s">
        <v>81</v>
      </c>
      <c r="C16" s="176" t="s">
        <v>389</v>
      </c>
      <c r="D16" s="177"/>
      <c r="E16" s="177"/>
      <c r="F16" s="177"/>
      <c r="G16" s="177"/>
      <c r="H16" s="177"/>
      <c r="I16" s="178"/>
      <c r="J16" s="24"/>
      <c r="K16" s="49"/>
      <c r="L16" s="49"/>
    </row>
    <row r="17" spans="2:12" s="33" customFormat="1" ht="36" customHeight="1" x14ac:dyDescent="0.25">
      <c r="B17" s="10" t="s">
        <v>14</v>
      </c>
      <c r="C17" s="223" t="s">
        <v>390</v>
      </c>
      <c r="D17" s="223"/>
      <c r="E17" s="223"/>
      <c r="F17" s="223"/>
      <c r="G17" s="223"/>
      <c r="H17" s="223"/>
      <c r="I17" s="223"/>
      <c r="J17" s="24"/>
      <c r="K17" s="49"/>
      <c r="L17" s="49"/>
    </row>
    <row r="18" spans="2:12" s="33" customFormat="1" ht="36" customHeight="1" x14ac:dyDescent="0.25">
      <c r="B18" s="10" t="s">
        <v>68</v>
      </c>
      <c r="C18" s="223" t="s">
        <v>391</v>
      </c>
      <c r="D18" s="223"/>
      <c r="E18" s="223"/>
      <c r="F18" s="223"/>
      <c r="G18" s="223"/>
      <c r="H18" s="223"/>
      <c r="I18" s="223"/>
      <c r="J18" s="24"/>
      <c r="K18" s="49"/>
      <c r="L18" s="49"/>
    </row>
    <row r="19" spans="2:12" s="33" customFormat="1" ht="36" customHeight="1" x14ac:dyDescent="0.25">
      <c r="B19" s="10" t="s">
        <v>392</v>
      </c>
      <c r="C19" s="219" t="s">
        <v>393</v>
      </c>
      <c r="D19" s="219"/>
      <c r="E19" s="219"/>
      <c r="F19" s="219"/>
      <c r="G19" s="219"/>
      <c r="H19" s="219"/>
      <c r="I19" s="219"/>
      <c r="J19" s="24"/>
      <c r="K19" s="49"/>
      <c r="L19" s="49"/>
    </row>
    <row r="20" spans="2:12" s="33" customFormat="1" ht="36" customHeight="1" x14ac:dyDescent="0.25">
      <c r="B20" s="10" t="s">
        <v>394</v>
      </c>
      <c r="C20" s="223" t="s">
        <v>395</v>
      </c>
      <c r="D20" s="223"/>
      <c r="E20" s="223"/>
      <c r="F20" s="223"/>
      <c r="G20" s="223"/>
      <c r="H20" s="223"/>
      <c r="I20" s="223"/>
      <c r="J20" s="24"/>
      <c r="K20" s="49"/>
      <c r="L20" s="49"/>
    </row>
    <row r="21" spans="2:12" s="33" customFormat="1" ht="36" customHeight="1" x14ac:dyDescent="0.25">
      <c r="B21" s="10" t="s">
        <v>396</v>
      </c>
      <c r="C21" s="223" t="s">
        <v>397</v>
      </c>
      <c r="D21" s="223"/>
      <c r="E21" s="223"/>
      <c r="F21" s="223"/>
      <c r="G21" s="223"/>
      <c r="H21" s="223"/>
      <c r="I21" s="223"/>
      <c r="J21" s="24"/>
      <c r="K21" s="49"/>
      <c r="L21" s="49"/>
    </row>
    <row r="22" spans="2:12" s="33" customFormat="1" ht="36" customHeight="1" x14ac:dyDescent="0.25">
      <c r="B22" s="10" t="s">
        <v>16</v>
      </c>
      <c r="C22" s="223" t="s">
        <v>398</v>
      </c>
      <c r="D22" s="223"/>
      <c r="E22" s="223"/>
      <c r="F22" s="223"/>
      <c r="G22" s="223"/>
      <c r="H22" s="223"/>
      <c r="I22" s="223"/>
      <c r="J22" s="24"/>
      <c r="K22" s="49"/>
      <c r="L22" s="49"/>
    </row>
    <row r="23" spans="2:12" s="33" customFormat="1" ht="36" customHeight="1" x14ac:dyDescent="0.25">
      <c r="B23" s="10" t="s">
        <v>124</v>
      </c>
      <c r="C23" s="219" t="s">
        <v>399</v>
      </c>
      <c r="D23" s="219"/>
      <c r="E23" s="219"/>
      <c r="F23" s="219"/>
      <c r="G23" s="219"/>
      <c r="H23" s="219"/>
      <c r="I23" s="219"/>
      <c r="J23" s="24"/>
      <c r="K23" s="49"/>
      <c r="L23" s="49"/>
    </row>
    <row r="24" spans="2:12" s="33" customFormat="1" ht="36" customHeight="1" x14ac:dyDescent="0.25">
      <c r="B24" s="10" t="s">
        <v>126</v>
      </c>
      <c r="C24" s="223" t="s">
        <v>386</v>
      </c>
      <c r="D24" s="223"/>
      <c r="E24" s="223"/>
      <c r="F24" s="223"/>
      <c r="G24" s="223"/>
      <c r="H24" s="223"/>
      <c r="I24" s="223"/>
      <c r="J24" s="24"/>
      <c r="K24" s="49"/>
      <c r="L24" s="49"/>
    </row>
    <row r="25" spans="2:12" s="33" customFormat="1" ht="36" customHeight="1" x14ac:dyDescent="0.25">
      <c r="B25" s="10" t="s">
        <v>18</v>
      </c>
      <c r="C25" s="223" t="s">
        <v>400</v>
      </c>
      <c r="D25" s="223"/>
      <c r="E25" s="223"/>
      <c r="F25" s="223"/>
      <c r="G25" s="223"/>
      <c r="H25" s="223"/>
      <c r="I25" s="223"/>
      <c r="J25" s="24"/>
      <c r="K25" s="49"/>
      <c r="L25" s="49"/>
    </row>
    <row r="26" spans="2:12" s="33" customFormat="1" ht="36" customHeight="1" x14ac:dyDescent="0.25">
      <c r="B26" s="10" t="s">
        <v>20</v>
      </c>
      <c r="C26" s="223" t="s">
        <v>401</v>
      </c>
      <c r="D26" s="223"/>
      <c r="E26" s="223"/>
      <c r="F26" s="223"/>
      <c r="G26" s="223"/>
      <c r="H26" s="223"/>
      <c r="I26" s="223"/>
      <c r="J26" s="24"/>
      <c r="K26" s="49"/>
      <c r="L26" s="49"/>
    </row>
    <row r="27" spans="2:12" s="33" customFormat="1" ht="36" customHeight="1" x14ac:dyDescent="0.25">
      <c r="B27" s="10" t="s">
        <v>22</v>
      </c>
      <c r="C27" s="219" t="s">
        <v>402</v>
      </c>
      <c r="D27" s="219"/>
      <c r="E27" s="219"/>
      <c r="F27" s="219"/>
      <c r="G27" s="219"/>
      <c r="H27" s="219"/>
      <c r="I27" s="219"/>
      <c r="J27" s="24"/>
      <c r="K27" s="49"/>
      <c r="L27" s="49"/>
    </row>
    <row r="28" spans="2:12" s="33" customFormat="1" ht="36" customHeight="1" x14ac:dyDescent="0.25">
      <c r="B28" s="10" t="s">
        <v>44</v>
      </c>
      <c r="C28" s="220" t="s">
        <v>53</v>
      </c>
      <c r="D28" s="221"/>
      <c r="E28" s="221"/>
      <c r="F28" s="221"/>
      <c r="G28" s="221"/>
      <c r="H28" s="221"/>
      <c r="I28" s="222"/>
      <c r="J28" s="24"/>
      <c r="K28" s="77"/>
      <c r="L28" s="77"/>
    </row>
    <row r="29" spans="2:12" s="33" customFormat="1" ht="36" customHeight="1" x14ac:dyDescent="0.25">
      <c r="B29" s="26">
        <v>8</v>
      </c>
      <c r="C29" s="175" t="s">
        <v>55</v>
      </c>
      <c r="D29" s="175"/>
      <c r="E29" s="175"/>
      <c r="F29" s="175"/>
      <c r="G29" s="175"/>
      <c r="H29" s="175"/>
      <c r="I29" s="175"/>
      <c r="J29" s="24"/>
      <c r="K29" s="49"/>
      <c r="L29" s="49"/>
    </row>
    <row r="30" spans="2:12" s="33" customFormat="1" ht="36" customHeight="1" x14ac:dyDescent="0.25">
      <c r="B30" s="10" t="s">
        <v>89</v>
      </c>
      <c r="C30" s="175" t="s">
        <v>57</v>
      </c>
      <c r="D30" s="175"/>
      <c r="E30" s="175"/>
      <c r="F30" s="175"/>
      <c r="G30" s="175"/>
      <c r="H30" s="175"/>
      <c r="I30" s="175"/>
      <c r="J30" s="24"/>
      <c r="K30" s="49"/>
      <c r="L30" s="49"/>
    </row>
    <row r="31" spans="2:12" s="33" customFormat="1" ht="36" customHeight="1" x14ac:dyDescent="0.25">
      <c r="B31" s="10" t="s">
        <v>90</v>
      </c>
      <c r="C31" s="175" t="s">
        <v>59</v>
      </c>
      <c r="D31" s="175"/>
      <c r="E31" s="175"/>
      <c r="F31" s="175"/>
      <c r="G31" s="175"/>
      <c r="H31" s="175"/>
      <c r="I31" s="175"/>
      <c r="J31" s="24"/>
      <c r="K31" s="49"/>
      <c r="L31" s="49"/>
    </row>
    <row r="32" spans="2:12" ht="75" customHeight="1" x14ac:dyDescent="0.25">
      <c r="B32" s="174" t="s">
        <v>60</v>
      </c>
      <c r="C32" s="174"/>
      <c r="D32" s="174"/>
      <c r="E32" s="174"/>
      <c r="F32" s="174"/>
      <c r="G32" s="174"/>
      <c r="H32" s="174"/>
      <c r="I32" s="174"/>
      <c r="J32" s="171" t="s">
        <v>61</v>
      </c>
      <c r="K32" s="172"/>
      <c r="L32" s="173"/>
    </row>
  </sheetData>
  <mergeCells count="32">
    <mergeCell ref="B10:C10"/>
    <mergeCell ref="D10:L10"/>
    <mergeCell ref="B2:C6"/>
    <mergeCell ref="B7:L7"/>
    <mergeCell ref="B8:C8"/>
    <mergeCell ref="D8:L8"/>
    <mergeCell ref="B9:C9"/>
    <mergeCell ref="D9:L9"/>
    <mergeCell ref="D2:L6"/>
    <mergeCell ref="C11:I11"/>
    <mergeCell ref="C12:I12"/>
    <mergeCell ref="C13:I13"/>
    <mergeCell ref="C14:I14"/>
    <mergeCell ref="C15:I15"/>
    <mergeCell ref="C16:I16"/>
    <mergeCell ref="C23:I23"/>
    <mergeCell ref="C24:I24"/>
    <mergeCell ref="C25:I25"/>
    <mergeCell ref="C26:I26"/>
    <mergeCell ref="C17:I17"/>
    <mergeCell ref="C18:I18"/>
    <mergeCell ref="C19:I19"/>
    <mergeCell ref="C20:I20"/>
    <mergeCell ref="C21:I21"/>
    <mergeCell ref="C22:I22"/>
    <mergeCell ref="J32:L32"/>
    <mergeCell ref="C27:I27"/>
    <mergeCell ref="C29:I29"/>
    <mergeCell ref="C30:I30"/>
    <mergeCell ref="C31:I31"/>
    <mergeCell ref="B32:I32"/>
    <mergeCell ref="C28:I28"/>
  </mergeCells>
  <hyperlinks>
    <hyperlink ref="M2" location="'HARCAMA BİRİMLERİ ÖMK LİSTELERİ'!A1" display="Ana Sayfa"/>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403</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404</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7" customHeight="1" x14ac:dyDescent="0.25">
      <c r="B12" s="10">
        <v>1</v>
      </c>
      <c r="C12" s="213" t="s">
        <v>405</v>
      </c>
      <c r="D12" s="213"/>
      <c r="E12" s="213"/>
      <c r="F12" s="213"/>
      <c r="G12" s="213"/>
      <c r="H12" s="213"/>
      <c r="I12" s="213"/>
      <c r="J12" s="24"/>
      <c r="K12" s="49"/>
      <c r="L12" s="49"/>
    </row>
    <row r="13" spans="2:13" s="33" customFormat="1" ht="27" customHeight="1" x14ac:dyDescent="0.25">
      <c r="B13" s="10">
        <v>2</v>
      </c>
      <c r="C13" s="213" t="s">
        <v>406</v>
      </c>
      <c r="D13" s="213"/>
      <c r="E13" s="213"/>
      <c r="F13" s="213"/>
      <c r="G13" s="213"/>
      <c r="H13" s="213"/>
      <c r="I13" s="213"/>
      <c r="J13" s="24"/>
      <c r="K13" s="49"/>
      <c r="L13" s="49"/>
    </row>
    <row r="14" spans="2:13" s="33" customFormat="1" ht="27" customHeight="1" x14ac:dyDescent="0.25">
      <c r="B14" s="10">
        <v>3</v>
      </c>
      <c r="C14" s="213" t="s">
        <v>407</v>
      </c>
      <c r="D14" s="213"/>
      <c r="E14" s="213"/>
      <c r="F14" s="213"/>
      <c r="G14" s="213"/>
      <c r="H14" s="213"/>
      <c r="I14" s="213"/>
      <c r="J14" s="24"/>
      <c r="K14" s="49"/>
      <c r="L14" s="49"/>
    </row>
    <row r="15" spans="2:13" s="33" customFormat="1" ht="27" customHeight="1" x14ac:dyDescent="0.25">
      <c r="B15" s="10" t="s">
        <v>124</v>
      </c>
      <c r="C15" s="213" t="s">
        <v>127</v>
      </c>
      <c r="D15" s="213"/>
      <c r="E15" s="213"/>
      <c r="F15" s="213"/>
      <c r="G15" s="213"/>
      <c r="H15" s="213"/>
      <c r="I15" s="213"/>
      <c r="J15" s="24"/>
      <c r="K15" s="49"/>
      <c r="L15" s="49"/>
    </row>
    <row r="16" spans="2:13" s="33" customFormat="1" ht="27" customHeight="1" x14ac:dyDescent="0.25">
      <c r="B16" s="10" t="s">
        <v>126</v>
      </c>
      <c r="C16" s="213" t="s">
        <v>129</v>
      </c>
      <c r="D16" s="213"/>
      <c r="E16" s="213"/>
      <c r="F16" s="213"/>
      <c r="G16" s="213"/>
      <c r="H16" s="213"/>
      <c r="I16" s="213"/>
      <c r="J16" s="24"/>
      <c r="K16" s="49"/>
      <c r="L16" s="49"/>
    </row>
    <row r="17" spans="2:12" s="33" customFormat="1" ht="27" customHeight="1" x14ac:dyDescent="0.25">
      <c r="B17" s="10" t="s">
        <v>128</v>
      </c>
      <c r="C17" s="213" t="s">
        <v>131</v>
      </c>
      <c r="D17" s="213"/>
      <c r="E17" s="213"/>
      <c r="F17" s="213"/>
      <c r="G17" s="213"/>
      <c r="H17" s="213"/>
      <c r="I17" s="213"/>
      <c r="J17" s="24"/>
      <c r="K17" s="49"/>
      <c r="L17" s="49"/>
    </row>
    <row r="18" spans="2:12" s="33" customFormat="1" ht="27" customHeight="1" x14ac:dyDescent="0.25">
      <c r="B18" s="10" t="s">
        <v>130</v>
      </c>
      <c r="C18" s="213" t="s">
        <v>133</v>
      </c>
      <c r="D18" s="213"/>
      <c r="E18" s="213"/>
      <c r="F18" s="213"/>
      <c r="G18" s="213"/>
      <c r="H18" s="213"/>
      <c r="I18" s="213"/>
      <c r="J18" s="24"/>
      <c r="K18" s="49"/>
      <c r="L18" s="49"/>
    </row>
    <row r="19" spans="2:12" s="33" customFormat="1" ht="27" customHeight="1" x14ac:dyDescent="0.25">
      <c r="B19" s="10" t="s">
        <v>132</v>
      </c>
      <c r="C19" s="213" t="s">
        <v>135</v>
      </c>
      <c r="D19" s="213"/>
      <c r="E19" s="213"/>
      <c r="F19" s="213"/>
      <c r="G19" s="213"/>
      <c r="H19" s="213"/>
      <c r="I19" s="213"/>
      <c r="J19" s="24"/>
      <c r="K19" s="49"/>
      <c r="L19" s="49"/>
    </row>
    <row r="20" spans="2:12" s="33" customFormat="1" ht="27" customHeight="1" x14ac:dyDescent="0.25">
      <c r="B20" s="10" t="s">
        <v>134</v>
      </c>
      <c r="C20" s="213" t="s">
        <v>408</v>
      </c>
      <c r="D20" s="213"/>
      <c r="E20" s="213"/>
      <c r="F20" s="213"/>
      <c r="G20" s="213"/>
      <c r="H20" s="213"/>
      <c r="I20" s="213"/>
      <c r="J20" s="24"/>
      <c r="K20" s="49"/>
      <c r="L20" s="49"/>
    </row>
    <row r="21" spans="2:12" s="33" customFormat="1" ht="27" customHeight="1" x14ac:dyDescent="0.25">
      <c r="B21" s="10" t="s">
        <v>18</v>
      </c>
      <c r="C21" s="213" t="s">
        <v>137</v>
      </c>
      <c r="D21" s="213"/>
      <c r="E21" s="213"/>
      <c r="F21" s="213"/>
      <c r="G21" s="213"/>
      <c r="H21" s="213"/>
      <c r="I21" s="213"/>
      <c r="J21" s="24"/>
      <c r="K21" s="49"/>
      <c r="L21" s="49"/>
    </row>
    <row r="22" spans="2:12" s="33" customFormat="1" ht="32.25" customHeight="1" x14ac:dyDescent="0.25">
      <c r="B22" s="10" t="s">
        <v>72</v>
      </c>
      <c r="C22" s="213" t="s">
        <v>409</v>
      </c>
      <c r="D22" s="213"/>
      <c r="E22" s="213"/>
      <c r="F22" s="213"/>
      <c r="G22" s="213"/>
      <c r="H22" s="213"/>
      <c r="I22" s="213"/>
      <c r="J22" s="24"/>
      <c r="K22" s="49"/>
      <c r="L22" s="49"/>
    </row>
    <row r="23" spans="2:12" s="33" customFormat="1" ht="27" customHeight="1" x14ac:dyDescent="0.25">
      <c r="B23" s="10" t="s">
        <v>183</v>
      </c>
      <c r="C23" s="213" t="s">
        <v>273</v>
      </c>
      <c r="D23" s="213"/>
      <c r="E23" s="213"/>
      <c r="F23" s="213"/>
      <c r="G23" s="213"/>
      <c r="H23" s="213"/>
      <c r="I23" s="213"/>
      <c r="J23" s="24"/>
      <c r="K23" s="49"/>
      <c r="L23" s="49"/>
    </row>
    <row r="24" spans="2:12" s="33" customFormat="1" ht="36.75" customHeight="1" x14ac:dyDescent="0.25">
      <c r="B24" s="10" t="s">
        <v>184</v>
      </c>
      <c r="C24" s="213" t="s">
        <v>410</v>
      </c>
      <c r="D24" s="213"/>
      <c r="E24" s="213"/>
      <c r="F24" s="213"/>
      <c r="G24" s="213"/>
      <c r="H24" s="213"/>
      <c r="I24" s="213"/>
      <c r="J24" s="24"/>
      <c r="K24" s="49"/>
      <c r="L24" s="49"/>
    </row>
    <row r="25" spans="2:12" s="33" customFormat="1" ht="38.25" customHeight="1" x14ac:dyDescent="0.25">
      <c r="B25" s="10" t="s">
        <v>185</v>
      </c>
      <c r="C25" s="213" t="s">
        <v>411</v>
      </c>
      <c r="D25" s="213"/>
      <c r="E25" s="213"/>
      <c r="F25" s="213"/>
      <c r="G25" s="213"/>
      <c r="H25" s="213"/>
      <c r="I25" s="213"/>
      <c r="J25" s="24"/>
      <c r="K25" s="49"/>
      <c r="L25" s="49"/>
    </row>
    <row r="26" spans="2:12" s="33" customFormat="1" ht="27" customHeight="1" x14ac:dyDescent="0.25">
      <c r="B26" s="10" t="s">
        <v>20</v>
      </c>
      <c r="C26" s="175" t="s">
        <v>210</v>
      </c>
      <c r="D26" s="175"/>
      <c r="E26" s="175"/>
      <c r="F26" s="175"/>
      <c r="G26" s="175"/>
      <c r="H26" s="175"/>
      <c r="I26" s="175"/>
      <c r="J26" s="24"/>
      <c r="K26" s="49"/>
      <c r="L26" s="49"/>
    </row>
    <row r="27" spans="2:12" s="33" customFormat="1" ht="27" customHeight="1" x14ac:dyDescent="0.25">
      <c r="B27" s="10" t="s">
        <v>356</v>
      </c>
      <c r="C27" s="175" t="s">
        <v>211</v>
      </c>
      <c r="D27" s="175"/>
      <c r="E27" s="175"/>
      <c r="F27" s="175"/>
      <c r="G27" s="175"/>
      <c r="H27" s="175"/>
      <c r="I27" s="175"/>
      <c r="J27" s="24"/>
      <c r="K27" s="49"/>
      <c r="L27" s="49"/>
    </row>
    <row r="28" spans="2:12" s="33" customFormat="1" ht="27" customHeight="1" x14ac:dyDescent="0.25">
      <c r="B28" s="10" t="s">
        <v>358</v>
      </c>
      <c r="C28" s="175" t="s">
        <v>212</v>
      </c>
      <c r="D28" s="175"/>
      <c r="E28" s="175"/>
      <c r="F28" s="175"/>
      <c r="G28" s="175"/>
      <c r="H28" s="175"/>
      <c r="I28" s="175"/>
      <c r="J28" s="24"/>
      <c r="K28" s="49"/>
      <c r="L28" s="49"/>
    </row>
    <row r="29" spans="2:12" s="33" customFormat="1" ht="27" customHeight="1" x14ac:dyDescent="0.25">
      <c r="B29" s="10" t="s">
        <v>360</v>
      </c>
      <c r="C29" s="175" t="s">
        <v>412</v>
      </c>
      <c r="D29" s="175"/>
      <c r="E29" s="175"/>
      <c r="F29" s="175"/>
      <c r="G29" s="175"/>
      <c r="H29" s="175"/>
      <c r="I29" s="175"/>
      <c r="J29" s="24"/>
      <c r="K29" s="49"/>
      <c r="L29" s="49"/>
    </row>
    <row r="30" spans="2:12" s="33" customFormat="1" ht="27" customHeight="1" x14ac:dyDescent="0.25">
      <c r="B30" s="10" t="s">
        <v>362</v>
      </c>
      <c r="C30" s="175" t="s">
        <v>214</v>
      </c>
      <c r="D30" s="175"/>
      <c r="E30" s="175"/>
      <c r="F30" s="175"/>
      <c r="G30" s="175"/>
      <c r="H30" s="175"/>
      <c r="I30" s="175"/>
      <c r="J30" s="24"/>
      <c r="K30" s="49"/>
      <c r="L30" s="49"/>
    </row>
    <row r="31" spans="2:12" s="33" customFormat="1" ht="27" customHeight="1" x14ac:dyDescent="0.25">
      <c r="B31" s="10" t="s">
        <v>364</v>
      </c>
      <c r="C31" s="175" t="s">
        <v>216</v>
      </c>
      <c r="D31" s="175"/>
      <c r="E31" s="175"/>
      <c r="F31" s="175"/>
      <c r="G31" s="175"/>
      <c r="H31" s="175"/>
      <c r="I31" s="175"/>
      <c r="J31" s="24"/>
      <c r="K31" s="49"/>
      <c r="L31" s="49"/>
    </row>
    <row r="32" spans="2:12" s="33" customFormat="1" ht="27" customHeight="1" x14ac:dyDescent="0.25">
      <c r="B32" s="10" t="s">
        <v>22</v>
      </c>
      <c r="C32" s="213" t="s">
        <v>351</v>
      </c>
      <c r="D32" s="213"/>
      <c r="E32" s="213"/>
      <c r="F32" s="213"/>
      <c r="G32" s="213"/>
      <c r="H32" s="213"/>
      <c r="I32" s="213"/>
      <c r="J32" s="24"/>
      <c r="K32" s="49"/>
      <c r="L32" s="49"/>
    </row>
    <row r="33" spans="2:12" s="33" customFormat="1" ht="40.5" customHeight="1" x14ac:dyDescent="0.25">
      <c r="B33" s="10" t="s">
        <v>24</v>
      </c>
      <c r="C33" s="213" t="s">
        <v>413</v>
      </c>
      <c r="D33" s="213"/>
      <c r="E33" s="213"/>
      <c r="F33" s="213"/>
      <c r="G33" s="213"/>
      <c r="H33" s="213"/>
      <c r="I33" s="213"/>
      <c r="J33" s="24"/>
      <c r="K33" s="49"/>
      <c r="L33" s="49"/>
    </row>
    <row r="34" spans="2:12" s="33" customFormat="1" ht="35.25" customHeight="1" x14ac:dyDescent="0.25">
      <c r="B34" s="10" t="s">
        <v>26</v>
      </c>
      <c r="C34" s="213" t="s">
        <v>353</v>
      </c>
      <c r="D34" s="213"/>
      <c r="E34" s="213"/>
      <c r="F34" s="213"/>
      <c r="G34" s="213"/>
      <c r="H34" s="213"/>
      <c r="I34" s="213"/>
      <c r="J34" s="24"/>
      <c r="K34" s="49"/>
      <c r="L34" s="49"/>
    </row>
    <row r="35" spans="2:12" s="33" customFormat="1" ht="27" customHeight="1" x14ac:dyDescent="0.25">
      <c r="B35" s="10" t="s">
        <v>28</v>
      </c>
      <c r="C35" s="213" t="s">
        <v>414</v>
      </c>
      <c r="D35" s="213"/>
      <c r="E35" s="213"/>
      <c r="F35" s="213"/>
      <c r="G35" s="213"/>
      <c r="H35" s="213"/>
      <c r="I35" s="213"/>
      <c r="J35" s="24"/>
      <c r="K35" s="49"/>
      <c r="L35" s="49"/>
    </row>
    <row r="36" spans="2:12" s="33" customFormat="1" ht="39" customHeight="1" x14ac:dyDescent="0.25">
      <c r="B36" s="10" t="s">
        <v>44</v>
      </c>
      <c r="C36" s="213" t="s">
        <v>53</v>
      </c>
      <c r="D36" s="213"/>
      <c r="E36" s="213"/>
      <c r="F36" s="213"/>
      <c r="G36" s="213"/>
      <c r="H36" s="213"/>
      <c r="I36" s="213"/>
      <c r="J36" s="24"/>
      <c r="K36" s="49"/>
      <c r="L36" s="49"/>
    </row>
    <row r="37" spans="2:12" s="33" customFormat="1" ht="49.5" customHeight="1" x14ac:dyDescent="0.25">
      <c r="B37" s="10" t="s">
        <v>46</v>
      </c>
      <c r="C37" s="176" t="s">
        <v>145</v>
      </c>
      <c r="D37" s="177"/>
      <c r="E37" s="177"/>
      <c r="F37" s="177"/>
      <c r="G37" s="177"/>
      <c r="H37" s="177"/>
      <c r="I37" s="178"/>
      <c r="J37" s="24"/>
      <c r="K37" s="49"/>
      <c r="L37" s="49"/>
    </row>
    <row r="38" spans="2:12" s="33" customFormat="1" ht="49.5" customHeight="1" x14ac:dyDescent="0.25">
      <c r="B38" s="10" t="s">
        <v>48</v>
      </c>
      <c r="C38" s="176" t="s">
        <v>415</v>
      </c>
      <c r="D38" s="258"/>
      <c r="E38" s="258"/>
      <c r="F38" s="258"/>
      <c r="G38" s="258"/>
      <c r="H38" s="258"/>
      <c r="I38" s="259"/>
      <c r="J38" s="24"/>
      <c r="K38" s="115"/>
      <c r="L38" s="115"/>
    </row>
    <row r="39" spans="2:12" s="33" customFormat="1" ht="27" customHeight="1" x14ac:dyDescent="0.25">
      <c r="B39" s="10" t="s">
        <v>50</v>
      </c>
      <c r="C39" s="257" t="s">
        <v>416</v>
      </c>
      <c r="D39" s="257"/>
      <c r="E39" s="257"/>
      <c r="F39" s="257"/>
      <c r="G39" s="257"/>
      <c r="H39" s="257"/>
      <c r="I39" s="257"/>
      <c r="J39" s="24"/>
      <c r="K39" s="49"/>
      <c r="L39" s="49"/>
    </row>
    <row r="40" spans="2:12" s="33" customFormat="1" ht="27" customHeight="1" x14ac:dyDescent="0.25">
      <c r="B40" s="10" t="s">
        <v>171</v>
      </c>
      <c r="C40" s="220" t="s">
        <v>417</v>
      </c>
      <c r="D40" s="221"/>
      <c r="E40" s="221"/>
      <c r="F40" s="221"/>
      <c r="G40" s="221"/>
      <c r="H40" s="221"/>
      <c r="I40" s="222"/>
      <c r="J40" s="24"/>
      <c r="K40" s="77"/>
      <c r="L40" s="77"/>
    </row>
    <row r="41" spans="2:12" s="33" customFormat="1" ht="27" customHeight="1" x14ac:dyDescent="0.25">
      <c r="B41" s="26">
        <v>11</v>
      </c>
      <c r="C41" s="175" t="s">
        <v>55</v>
      </c>
      <c r="D41" s="175"/>
      <c r="E41" s="175"/>
      <c r="F41" s="175"/>
      <c r="G41" s="175"/>
      <c r="H41" s="175"/>
      <c r="I41" s="175"/>
      <c r="J41" s="24"/>
      <c r="K41" s="49"/>
      <c r="L41" s="49"/>
    </row>
    <row r="42" spans="2:12" s="33" customFormat="1" ht="32.25" customHeight="1" x14ac:dyDescent="0.25">
      <c r="B42" s="10" t="s">
        <v>105</v>
      </c>
      <c r="C42" s="175" t="s">
        <v>57</v>
      </c>
      <c r="D42" s="175"/>
      <c r="E42" s="175"/>
      <c r="F42" s="175"/>
      <c r="G42" s="175"/>
      <c r="H42" s="175"/>
      <c r="I42" s="175"/>
      <c r="J42" s="24"/>
      <c r="K42" s="49"/>
      <c r="L42" s="49"/>
    </row>
    <row r="43" spans="2:12" s="33" customFormat="1" ht="27" customHeight="1" x14ac:dyDescent="0.25">
      <c r="B43" s="10" t="s">
        <v>158</v>
      </c>
      <c r="C43" s="175" t="s">
        <v>59</v>
      </c>
      <c r="D43" s="175"/>
      <c r="E43" s="175"/>
      <c r="F43" s="175"/>
      <c r="G43" s="175"/>
      <c r="H43" s="175"/>
      <c r="I43" s="175"/>
      <c r="J43" s="24"/>
      <c r="K43" s="49"/>
      <c r="L43" s="49"/>
    </row>
    <row r="44" spans="2:12" ht="75" customHeight="1" x14ac:dyDescent="0.25">
      <c r="B44" s="174" t="s">
        <v>60</v>
      </c>
      <c r="C44" s="174"/>
      <c r="D44" s="174"/>
      <c r="E44" s="174"/>
      <c r="F44" s="174"/>
      <c r="G44" s="174"/>
      <c r="H44" s="174"/>
      <c r="I44" s="174"/>
      <c r="J44" s="171" t="s">
        <v>61</v>
      </c>
      <c r="K44" s="172"/>
      <c r="L44" s="173"/>
    </row>
  </sheetData>
  <mergeCells count="44">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3:I23"/>
    <mergeCell ref="C24:I24"/>
    <mergeCell ref="C25:I25"/>
    <mergeCell ref="C32:I32"/>
    <mergeCell ref="C33:I33"/>
    <mergeCell ref="C26:I26"/>
    <mergeCell ref="C27:I27"/>
    <mergeCell ref="C28:I28"/>
    <mergeCell ref="C29:I29"/>
    <mergeCell ref="C30:I30"/>
    <mergeCell ref="C31:I31"/>
    <mergeCell ref="C37:I37"/>
    <mergeCell ref="B44:I44"/>
    <mergeCell ref="J44:L44"/>
    <mergeCell ref="C43:I43"/>
    <mergeCell ref="C34:I34"/>
    <mergeCell ref="C35:I35"/>
    <mergeCell ref="C36:I36"/>
    <mergeCell ref="C39:I39"/>
    <mergeCell ref="C41:I41"/>
    <mergeCell ref="C42:I42"/>
    <mergeCell ref="C40:I40"/>
    <mergeCell ref="C38:I38"/>
  </mergeCells>
  <hyperlinks>
    <hyperlink ref="M2" location="'HAR. BİR. ÖMK LİSTESİ'!A1" display="Ana Sayfa"/>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418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419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29.25" customHeight="1" x14ac:dyDescent="0.25">
      <c r="B12" s="11">
        <v>1</v>
      </c>
      <c r="C12" s="175" t="s">
        <v>76</v>
      </c>
      <c r="D12" s="175"/>
      <c r="E12" s="175"/>
      <c r="F12" s="175"/>
      <c r="G12" s="175"/>
      <c r="H12" s="175"/>
      <c r="I12" s="175"/>
      <c r="J12" s="24"/>
      <c r="K12" s="49"/>
      <c r="L12" s="49"/>
    </row>
    <row r="13" spans="2:13" s="33" customFormat="1" ht="29.25" customHeight="1" x14ac:dyDescent="0.25">
      <c r="B13" s="11" t="s">
        <v>65</v>
      </c>
      <c r="C13" s="175" t="s">
        <v>182</v>
      </c>
      <c r="D13" s="175"/>
      <c r="E13" s="175"/>
      <c r="F13" s="175"/>
      <c r="G13" s="175"/>
      <c r="H13" s="175"/>
      <c r="I13" s="175"/>
      <c r="J13" s="24"/>
      <c r="K13" s="49"/>
      <c r="L13" s="49"/>
    </row>
    <row r="14" spans="2:13" s="33" customFormat="1" ht="29.25" customHeight="1" x14ac:dyDescent="0.25">
      <c r="B14" s="11" t="s">
        <v>77</v>
      </c>
      <c r="C14" s="175" t="s">
        <v>80</v>
      </c>
      <c r="D14" s="175"/>
      <c r="E14" s="175"/>
      <c r="F14" s="175"/>
      <c r="G14" s="175"/>
      <c r="H14" s="175"/>
      <c r="I14" s="175"/>
      <c r="J14" s="24"/>
      <c r="K14" s="49"/>
      <c r="L14" s="49"/>
    </row>
    <row r="15" spans="2:13" s="33" customFormat="1" ht="29.25" customHeight="1" x14ac:dyDescent="0.25">
      <c r="B15" s="11" t="s">
        <v>79</v>
      </c>
      <c r="C15" s="175" t="s">
        <v>162</v>
      </c>
      <c r="D15" s="175"/>
      <c r="E15" s="175"/>
      <c r="F15" s="175"/>
      <c r="G15" s="175"/>
      <c r="H15" s="175"/>
      <c r="I15" s="175"/>
      <c r="J15" s="24"/>
      <c r="K15" s="49"/>
      <c r="L15" s="49"/>
    </row>
    <row r="16" spans="2:13" s="33" customFormat="1" ht="29.25" customHeight="1" x14ac:dyDescent="0.25">
      <c r="B16" s="11" t="s">
        <v>14</v>
      </c>
      <c r="C16" s="175" t="s">
        <v>420</v>
      </c>
      <c r="D16" s="175"/>
      <c r="E16" s="175"/>
      <c r="F16" s="175"/>
      <c r="G16" s="175"/>
      <c r="H16" s="175"/>
      <c r="I16" s="175"/>
      <c r="J16" s="24"/>
      <c r="K16" s="49"/>
      <c r="L16" s="49"/>
    </row>
    <row r="17" spans="2:12" s="33" customFormat="1" ht="29.25" customHeight="1" x14ac:dyDescent="0.25">
      <c r="B17" s="11" t="s">
        <v>16</v>
      </c>
      <c r="C17" s="219" t="s">
        <v>421</v>
      </c>
      <c r="D17" s="219"/>
      <c r="E17" s="219"/>
      <c r="F17" s="219"/>
      <c r="G17" s="219"/>
      <c r="H17" s="219"/>
      <c r="I17" s="219"/>
      <c r="J17" s="24"/>
      <c r="K17" s="49"/>
      <c r="L17" s="49"/>
    </row>
    <row r="18" spans="2:12" s="33" customFormat="1" ht="29.25" customHeight="1" x14ac:dyDescent="0.25">
      <c r="B18" s="11" t="s">
        <v>124</v>
      </c>
      <c r="C18" s="219" t="s">
        <v>422</v>
      </c>
      <c r="D18" s="219"/>
      <c r="E18" s="219"/>
      <c r="F18" s="219"/>
      <c r="G18" s="219"/>
      <c r="H18" s="219"/>
      <c r="I18" s="219"/>
      <c r="J18" s="24"/>
      <c r="K18" s="49"/>
      <c r="L18" s="49"/>
    </row>
    <row r="19" spans="2:12" s="33" customFormat="1" ht="29.25" customHeight="1" x14ac:dyDescent="0.25">
      <c r="B19" s="11" t="s">
        <v>126</v>
      </c>
      <c r="C19" s="220" t="s">
        <v>423</v>
      </c>
      <c r="D19" s="221"/>
      <c r="E19" s="221"/>
      <c r="F19" s="221"/>
      <c r="G19" s="221"/>
      <c r="H19" s="221"/>
      <c r="I19" s="222"/>
      <c r="J19" s="24"/>
      <c r="K19" s="49"/>
      <c r="L19" s="49"/>
    </row>
    <row r="20" spans="2:12" s="33" customFormat="1" ht="29.25" customHeight="1" x14ac:dyDescent="0.25">
      <c r="B20" s="11" t="s">
        <v>128</v>
      </c>
      <c r="C20" s="220" t="s">
        <v>424</v>
      </c>
      <c r="D20" s="221"/>
      <c r="E20" s="221"/>
      <c r="F20" s="221"/>
      <c r="G20" s="221"/>
      <c r="H20" s="221"/>
      <c r="I20" s="222"/>
      <c r="J20" s="24"/>
      <c r="K20" s="49"/>
      <c r="L20" s="49"/>
    </row>
    <row r="21" spans="2:12" s="33" customFormat="1" ht="29.25" customHeight="1" x14ac:dyDescent="0.25">
      <c r="B21" s="11" t="s">
        <v>130</v>
      </c>
      <c r="C21" s="220" t="s">
        <v>425</v>
      </c>
      <c r="D21" s="221"/>
      <c r="E21" s="221"/>
      <c r="F21" s="221"/>
      <c r="G21" s="221"/>
      <c r="H21" s="221"/>
      <c r="I21" s="222"/>
      <c r="J21" s="24"/>
      <c r="K21" s="49"/>
      <c r="L21" s="49"/>
    </row>
    <row r="22" spans="2:12" s="33" customFormat="1" ht="29.25" customHeight="1" x14ac:dyDescent="0.25">
      <c r="B22" s="11" t="s">
        <v>72</v>
      </c>
      <c r="C22" s="219" t="s">
        <v>426</v>
      </c>
      <c r="D22" s="219"/>
      <c r="E22" s="219"/>
      <c r="F22" s="219"/>
      <c r="G22" s="219"/>
      <c r="H22" s="219"/>
      <c r="I22" s="219"/>
      <c r="J22" s="24"/>
      <c r="K22" s="49"/>
      <c r="L22" s="49"/>
    </row>
    <row r="23" spans="2:12" s="33" customFormat="1" ht="29.25" customHeight="1" x14ac:dyDescent="0.25">
      <c r="B23" s="11" t="s">
        <v>183</v>
      </c>
      <c r="C23" s="175" t="s">
        <v>386</v>
      </c>
      <c r="D23" s="175"/>
      <c r="E23" s="175"/>
      <c r="F23" s="175"/>
      <c r="G23" s="175"/>
      <c r="H23" s="175"/>
      <c r="I23" s="175"/>
      <c r="J23" s="24"/>
      <c r="K23" s="49"/>
      <c r="L23" s="49"/>
    </row>
    <row r="24" spans="2:12" s="33" customFormat="1" ht="29.25" customHeight="1" x14ac:dyDescent="0.25">
      <c r="B24" s="11" t="s">
        <v>20</v>
      </c>
      <c r="C24" s="219" t="s">
        <v>427</v>
      </c>
      <c r="D24" s="219"/>
      <c r="E24" s="219"/>
      <c r="F24" s="219"/>
      <c r="G24" s="219"/>
      <c r="H24" s="219"/>
      <c r="I24" s="219"/>
      <c r="J24" s="24"/>
      <c r="K24" s="49"/>
      <c r="L24" s="49"/>
    </row>
    <row r="25" spans="2:12" s="33" customFormat="1" ht="29.25" customHeight="1" x14ac:dyDescent="0.25">
      <c r="B25" s="11" t="s">
        <v>22</v>
      </c>
      <c r="C25" s="219" t="s">
        <v>428</v>
      </c>
      <c r="D25" s="219"/>
      <c r="E25" s="219"/>
      <c r="F25" s="219"/>
      <c r="G25" s="219"/>
      <c r="H25" s="219"/>
      <c r="I25" s="219"/>
      <c r="J25" s="24"/>
      <c r="K25" s="49"/>
      <c r="L25" s="49"/>
    </row>
    <row r="26" spans="2:12" s="33" customFormat="1" ht="63" customHeight="1" x14ac:dyDescent="0.25">
      <c r="B26" s="11" t="s">
        <v>44</v>
      </c>
      <c r="C26" s="219" t="s">
        <v>429</v>
      </c>
      <c r="D26" s="219"/>
      <c r="E26" s="219"/>
      <c r="F26" s="219"/>
      <c r="G26" s="219"/>
      <c r="H26" s="219"/>
      <c r="I26" s="219"/>
      <c r="J26" s="24"/>
      <c r="K26" s="49"/>
      <c r="L26" s="49"/>
    </row>
    <row r="27" spans="2:12" s="33" customFormat="1" ht="39" customHeight="1" x14ac:dyDescent="0.25">
      <c r="B27" s="76" t="s">
        <v>46</v>
      </c>
      <c r="C27" s="220" t="s">
        <v>430</v>
      </c>
      <c r="D27" s="221"/>
      <c r="E27" s="221"/>
      <c r="F27" s="221"/>
      <c r="G27" s="221"/>
      <c r="H27" s="221"/>
      <c r="I27" s="222"/>
      <c r="J27" s="24"/>
      <c r="K27" s="77"/>
      <c r="L27" s="77"/>
    </row>
    <row r="28" spans="2:12" s="33" customFormat="1" ht="29.25" customHeight="1" x14ac:dyDescent="0.25">
      <c r="B28" s="26">
        <v>9</v>
      </c>
      <c r="C28" s="175" t="s">
        <v>55</v>
      </c>
      <c r="D28" s="175"/>
      <c r="E28" s="175"/>
      <c r="F28" s="175"/>
      <c r="G28" s="175"/>
      <c r="H28" s="175"/>
      <c r="I28" s="175"/>
      <c r="J28" s="24"/>
      <c r="K28" s="49"/>
      <c r="L28" s="49"/>
    </row>
    <row r="29" spans="2:12" s="33" customFormat="1" ht="29.25" customHeight="1" x14ac:dyDescent="0.25">
      <c r="B29" s="10" t="s">
        <v>197</v>
      </c>
      <c r="C29" s="175" t="s">
        <v>57</v>
      </c>
      <c r="D29" s="175"/>
      <c r="E29" s="175"/>
      <c r="F29" s="175"/>
      <c r="G29" s="175"/>
      <c r="H29" s="175"/>
      <c r="I29" s="175"/>
      <c r="J29" s="24"/>
      <c r="K29" s="49"/>
      <c r="L29" s="49"/>
    </row>
    <row r="30" spans="2:12" s="33" customFormat="1" ht="29.25" customHeight="1" x14ac:dyDescent="0.25">
      <c r="B30" s="10" t="s">
        <v>268</v>
      </c>
      <c r="C30" s="175" t="s">
        <v>59</v>
      </c>
      <c r="D30" s="175"/>
      <c r="E30" s="175"/>
      <c r="F30" s="175"/>
      <c r="G30" s="175"/>
      <c r="H30" s="175"/>
      <c r="I30" s="175"/>
      <c r="J30" s="24"/>
      <c r="K30" s="49"/>
      <c r="L30" s="49"/>
    </row>
    <row r="31" spans="2:12" ht="75" customHeight="1" x14ac:dyDescent="0.25">
      <c r="B31" s="174" t="s">
        <v>60</v>
      </c>
      <c r="C31" s="174"/>
      <c r="D31" s="174"/>
      <c r="E31" s="174"/>
      <c r="F31" s="174"/>
      <c r="G31" s="174"/>
      <c r="H31" s="174"/>
      <c r="I31" s="174"/>
      <c r="J31" s="171" t="s">
        <v>61</v>
      </c>
      <c r="K31" s="172"/>
      <c r="L31" s="173"/>
    </row>
  </sheetData>
  <mergeCells count="31">
    <mergeCell ref="B10:C10"/>
    <mergeCell ref="D10:L10"/>
    <mergeCell ref="B2:C6"/>
    <mergeCell ref="B7:L7"/>
    <mergeCell ref="B8:C8"/>
    <mergeCell ref="D8:L8"/>
    <mergeCell ref="B9:C9"/>
    <mergeCell ref="D9:L9"/>
    <mergeCell ref="D2:L6"/>
    <mergeCell ref="C11:I11"/>
    <mergeCell ref="C12:I12"/>
    <mergeCell ref="C13:I13"/>
    <mergeCell ref="C14:I14"/>
    <mergeCell ref="C16:I16"/>
    <mergeCell ref="C15:I15"/>
    <mergeCell ref="C22:I22"/>
    <mergeCell ref="C23:I23"/>
    <mergeCell ref="C24:I24"/>
    <mergeCell ref="C17:I17"/>
    <mergeCell ref="C18:I18"/>
    <mergeCell ref="C19:I19"/>
    <mergeCell ref="C20:I20"/>
    <mergeCell ref="C21:I21"/>
    <mergeCell ref="B31:I31"/>
    <mergeCell ref="J31:L31"/>
    <mergeCell ref="C25:I25"/>
    <mergeCell ref="C26:I26"/>
    <mergeCell ref="C28:I28"/>
    <mergeCell ref="C29:I29"/>
    <mergeCell ref="C30:I30"/>
    <mergeCell ref="C27:I27"/>
  </mergeCells>
  <hyperlinks>
    <hyperlink ref="M2" location="'HARCAMA BİRİMLERİ ÖMK LİSTELERİ'!A1" display="Ana Sayfa"/>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264" t="s">
        <v>431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8" t="s">
        <v>10</v>
      </c>
      <c r="K11" s="28" t="s">
        <v>11</v>
      </c>
      <c r="L11" s="28" t="s">
        <v>12</v>
      </c>
    </row>
    <row r="12" spans="2:13" s="33" customFormat="1" ht="38.25" customHeight="1" x14ac:dyDescent="0.25">
      <c r="B12" s="125">
        <v>1</v>
      </c>
      <c r="C12" s="265" t="s">
        <v>405</v>
      </c>
      <c r="D12" s="265"/>
      <c r="E12" s="265"/>
      <c r="F12" s="265"/>
      <c r="G12" s="265"/>
      <c r="H12" s="265"/>
      <c r="I12" s="265"/>
      <c r="J12" s="24"/>
      <c r="K12" s="49"/>
      <c r="L12" s="49"/>
    </row>
    <row r="13" spans="2:13" s="33" customFormat="1" ht="38.25" customHeight="1" x14ac:dyDescent="0.25">
      <c r="B13" s="125">
        <v>2</v>
      </c>
      <c r="C13" s="265" t="s">
        <v>406</v>
      </c>
      <c r="D13" s="265"/>
      <c r="E13" s="265"/>
      <c r="F13" s="265"/>
      <c r="G13" s="265"/>
      <c r="H13" s="265"/>
      <c r="I13" s="265"/>
      <c r="J13" s="24"/>
      <c r="K13" s="49"/>
      <c r="L13" s="49"/>
    </row>
    <row r="14" spans="2:13" s="33" customFormat="1" ht="38.25" customHeight="1" x14ac:dyDescent="0.25">
      <c r="B14" s="125" t="s">
        <v>16</v>
      </c>
      <c r="C14" s="265" t="s">
        <v>408</v>
      </c>
      <c r="D14" s="265"/>
      <c r="E14" s="265"/>
      <c r="F14" s="265"/>
      <c r="G14" s="265"/>
      <c r="H14" s="265"/>
      <c r="I14" s="265"/>
      <c r="J14" s="24"/>
      <c r="K14" s="49"/>
      <c r="L14" s="49"/>
    </row>
    <row r="15" spans="2:13" s="33" customFormat="1" ht="38.25" customHeight="1" x14ac:dyDescent="0.25">
      <c r="B15" s="125" t="s">
        <v>18</v>
      </c>
      <c r="C15" s="265" t="s">
        <v>351</v>
      </c>
      <c r="D15" s="265"/>
      <c r="E15" s="265"/>
      <c r="F15" s="265"/>
      <c r="G15" s="265"/>
      <c r="H15" s="265"/>
      <c r="I15" s="265"/>
      <c r="J15" s="24"/>
      <c r="K15" s="49"/>
      <c r="L15" s="49"/>
    </row>
    <row r="16" spans="2:13" s="33" customFormat="1" ht="38.25" customHeight="1" x14ac:dyDescent="0.25">
      <c r="B16" s="125" t="s">
        <v>72</v>
      </c>
      <c r="C16" s="265" t="s">
        <v>413</v>
      </c>
      <c r="D16" s="265"/>
      <c r="E16" s="265"/>
      <c r="F16" s="265"/>
      <c r="G16" s="265"/>
      <c r="H16" s="265"/>
      <c r="I16" s="265"/>
      <c r="J16" s="24"/>
      <c r="K16" s="49"/>
      <c r="L16" s="49"/>
    </row>
    <row r="17" spans="2:12" s="33" customFormat="1" ht="84.75" customHeight="1" x14ac:dyDescent="0.25">
      <c r="B17" s="125" t="s">
        <v>183</v>
      </c>
      <c r="C17" s="265" t="s">
        <v>353</v>
      </c>
      <c r="D17" s="265"/>
      <c r="E17" s="265"/>
      <c r="F17" s="265"/>
      <c r="G17" s="265"/>
      <c r="H17" s="265"/>
      <c r="I17" s="265"/>
      <c r="J17" s="24"/>
      <c r="K17" s="49"/>
      <c r="L17" s="49"/>
    </row>
    <row r="18" spans="2:12" s="33" customFormat="1" ht="54.75" customHeight="1" x14ac:dyDescent="0.25">
      <c r="B18" s="125" t="s">
        <v>184</v>
      </c>
      <c r="C18" s="265" t="s">
        <v>414</v>
      </c>
      <c r="D18" s="265"/>
      <c r="E18" s="265"/>
      <c r="F18" s="265"/>
      <c r="G18" s="265"/>
      <c r="H18" s="265"/>
      <c r="I18" s="265"/>
      <c r="J18" s="24"/>
      <c r="K18" s="77"/>
      <c r="L18" s="77"/>
    </row>
    <row r="19" spans="2:12" s="33" customFormat="1" ht="38.25" customHeight="1" x14ac:dyDescent="0.25">
      <c r="B19" s="125" t="s">
        <v>20</v>
      </c>
      <c r="C19" s="263" t="s">
        <v>432</v>
      </c>
      <c r="D19" s="266"/>
      <c r="E19" s="266"/>
      <c r="F19" s="266"/>
      <c r="G19" s="266"/>
      <c r="H19" s="266"/>
      <c r="I19" s="266"/>
      <c r="J19" s="24"/>
      <c r="K19" s="49"/>
      <c r="L19" s="49"/>
    </row>
    <row r="20" spans="2:12" s="33" customFormat="1" ht="38.25" customHeight="1" x14ac:dyDescent="0.25">
      <c r="B20" s="125" t="s">
        <v>22</v>
      </c>
      <c r="C20" s="263" t="s">
        <v>433</v>
      </c>
      <c r="D20" s="263"/>
      <c r="E20" s="263"/>
      <c r="F20" s="263"/>
      <c r="G20" s="263"/>
      <c r="H20" s="263"/>
      <c r="I20" s="263"/>
      <c r="J20" s="24"/>
      <c r="K20" s="49"/>
      <c r="L20" s="49"/>
    </row>
    <row r="21" spans="2:12" s="33" customFormat="1" ht="63" customHeight="1" x14ac:dyDescent="0.25">
      <c r="B21" s="125" t="s">
        <v>44</v>
      </c>
      <c r="C21" s="266" t="s">
        <v>434</v>
      </c>
      <c r="D21" s="266"/>
      <c r="E21" s="266"/>
      <c r="F21" s="266"/>
      <c r="G21" s="266"/>
      <c r="H21" s="266"/>
      <c r="I21" s="266"/>
      <c r="J21" s="24"/>
      <c r="K21" s="49"/>
      <c r="L21" s="49"/>
    </row>
    <row r="22" spans="2:12" s="33" customFormat="1" ht="63" customHeight="1" x14ac:dyDescent="0.25">
      <c r="B22" s="125" t="s">
        <v>46</v>
      </c>
      <c r="C22" s="266" t="s">
        <v>435</v>
      </c>
      <c r="D22" s="266"/>
      <c r="E22" s="266"/>
      <c r="F22" s="266"/>
      <c r="G22" s="266"/>
      <c r="H22" s="266"/>
      <c r="I22" s="266"/>
      <c r="J22" s="122"/>
      <c r="K22" s="123"/>
      <c r="L22" s="124"/>
    </row>
    <row r="23" spans="2:12" s="33" customFormat="1" ht="63" customHeight="1" x14ac:dyDescent="0.25">
      <c r="B23" s="125" t="s">
        <v>48</v>
      </c>
      <c r="C23" s="267" t="s">
        <v>436</v>
      </c>
      <c r="D23" s="267"/>
      <c r="E23" s="267"/>
      <c r="F23" s="267"/>
      <c r="G23" s="267"/>
      <c r="H23" s="267"/>
      <c r="I23" s="267"/>
      <c r="J23" s="122"/>
      <c r="K23" s="123"/>
      <c r="L23" s="124"/>
    </row>
    <row r="24" spans="2:12" s="33" customFormat="1" ht="63" customHeight="1" x14ac:dyDescent="0.25">
      <c r="B24" s="125" t="s">
        <v>50</v>
      </c>
      <c r="C24" s="263" t="s">
        <v>437</v>
      </c>
      <c r="D24" s="263"/>
      <c r="E24" s="263"/>
      <c r="F24" s="263"/>
      <c r="G24" s="263"/>
      <c r="H24" s="263"/>
      <c r="I24" s="263"/>
      <c r="J24" s="122"/>
      <c r="K24" s="123"/>
      <c r="L24" s="124"/>
    </row>
    <row r="25" spans="2:12" s="33" customFormat="1" ht="63" customHeight="1" x14ac:dyDescent="0.25">
      <c r="B25" s="125" t="s">
        <v>52</v>
      </c>
      <c r="C25" s="260" t="s">
        <v>53</v>
      </c>
      <c r="D25" s="261"/>
      <c r="E25" s="261"/>
      <c r="F25" s="261"/>
      <c r="G25" s="261"/>
      <c r="H25" s="261"/>
      <c r="I25" s="262"/>
      <c r="J25" s="122"/>
      <c r="K25" s="123"/>
      <c r="L25" s="124"/>
    </row>
    <row r="26" spans="2:12" s="33" customFormat="1" ht="63" customHeight="1" x14ac:dyDescent="0.25">
      <c r="B26" s="125" t="s">
        <v>54</v>
      </c>
      <c r="C26" s="263" t="s">
        <v>55</v>
      </c>
      <c r="D26" s="263"/>
      <c r="E26" s="263"/>
      <c r="F26" s="263"/>
      <c r="G26" s="263"/>
      <c r="H26" s="263"/>
      <c r="I26" s="263"/>
      <c r="J26" s="122"/>
      <c r="K26" s="123"/>
      <c r="L26" s="124"/>
    </row>
    <row r="27" spans="2:12" s="33" customFormat="1" ht="63" customHeight="1" x14ac:dyDescent="0.25">
      <c r="B27" s="125" t="s">
        <v>56</v>
      </c>
      <c r="C27" s="263" t="s">
        <v>57</v>
      </c>
      <c r="D27" s="263"/>
      <c r="E27" s="263"/>
      <c r="F27" s="263"/>
      <c r="G27" s="263"/>
      <c r="H27" s="263"/>
      <c r="I27" s="263"/>
      <c r="J27" s="122"/>
      <c r="K27" s="123"/>
      <c r="L27" s="124"/>
    </row>
    <row r="28" spans="2:12" s="33" customFormat="1" ht="63" customHeight="1" x14ac:dyDescent="0.25">
      <c r="B28" s="125" t="s">
        <v>58</v>
      </c>
      <c r="C28" s="263" t="s">
        <v>59</v>
      </c>
      <c r="D28" s="263"/>
      <c r="E28" s="263"/>
      <c r="F28" s="263"/>
      <c r="G28" s="263"/>
      <c r="H28" s="263"/>
      <c r="I28" s="263"/>
      <c r="J28" s="122"/>
      <c r="K28" s="123"/>
      <c r="L28" s="124"/>
    </row>
    <row r="29" spans="2:12" ht="75" customHeight="1" x14ac:dyDescent="0.25">
      <c r="B29" s="174" t="s">
        <v>60</v>
      </c>
      <c r="C29" s="174"/>
      <c r="D29" s="174"/>
      <c r="E29" s="174"/>
      <c r="F29" s="174"/>
      <c r="G29" s="174"/>
      <c r="H29" s="174"/>
      <c r="I29" s="174"/>
      <c r="J29" s="171" t="s">
        <v>61</v>
      </c>
      <c r="K29" s="172"/>
      <c r="L29" s="173"/>
    </row>
  </sheetData>
  <mergeCells count="29">
    <mergeCell ref="B29:I29"/>
    <mergeCell ref="J29:L29"/>
    <mergeCell ref="C11:I11"/>
    <mergeCell ref="C12:I12"/>
    <mergeCell ref="C13:I13"/>
    <mergeCell ref="C14:I14"/>
    <mergeCell ref="C15:I15"/>
    <mergeCell ref="C16:I16"/>
    <mergeCell ref="C17:I17"/>
    <mergeCell ref="C19:I19"/>
    <mergeCell ref="C20:I20"/>
    <mergeCell ref="C21:I21"/>
    <mergeCell ref="C18:I18"/>
    <mergeCell ref="C22:I22"/>
    <mergeCell ref="C23:I23"/>
    <mergeCell ref="C24:I24"/>
    <mergeCell ref="B2:C6"/>
    <mergeCell ref="B7:L7"/>
    <mergeCell ref="B8:C8"/>
    <mergeCell ref="D8:L8"/>
    <mergeCell ref="B9:C9"/>
    <mergeCell ref="D9:L9"/>
    <mergeCell ref="D2:L6"/>
    <mergeCell ref="C25:I25"/>
    <mergeCell ref="C26:I26"/>
    <mergeCell ref="C27:I27"/>
    <mergeCell ref="C28:I28"/>
    <mergeCell ref="B10:C10"/>
    <mergeCell ref="D10:L10"/>
  </mergeCells>
  <hyperlinks>
    <hyperlink ref="M2" location="'HARCAMA BİRİMLERİ ÖMK LİSTELERİ'!A1" display="Ana Sayfa"/>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438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439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2.25" customHeight="1" x14ac:dyDescent="0.25">
      <c r="B12" s="64" t="s">
        <v>175</v>
      </c>
      <c r="C12" s="175" t="s">
        <v>76</v>
      </c>
      <c r="D12" s="175"/>
      <c r="E12" s="175"/>
      <c r="F12" s="175"/>
      <c r="G12" s="175"/>
      <c r="H12" s="175"/>
      <c r="I12" s="175"/>
      <c r="J12" s="24"/>
      <c r="K12" s="49"/>
      <c r="L12" s="49"/>
    </row>
    <row r="13" spans="2:13" s="33" customFormat="1" ht="32.25" customHeight="1" x14ac:dyDescent="0.25">
      <c r="B13" s="64" t="s">
        <v>65</v>
      </c>
      <c r="C13" s="175" t="s">
        <v>182</v>
      </c>
      <c r="D13" s="175"/>
      <c r="E13" s="175"/>
      <c r="F13" s="175"/>
      <c r="G13" s="175"/>
      <c r="H13" s="175"/>
      <c r="I13" s="175"/>
      <c r="J13" s="24"/>
      <c r="K13" s="49"/>
      <c r="L13" s="49"/>
    </row>
    <row r="14" spans="2:13" s="33" customFormat="1" ht="32.25" customHeight="1" x14ac:dyDescent="0.25">
      <c r="B14" s="64" t="s">
        <v>77</v>
      </c>
      <c r="C14" s="175" t="s">
        <v>80</v>
      </c>
      <c r="D14" s="175"/>
      <c r="E14" s="175"/>
      <c r="F14" s="175"/>
      <c r="G14" s="175"/>
      <c r="H14" s="175"/>
      <c r="I14" s="175"/>
      <c r="J14" s="24"/>
      <c r="K14" s="49"/>
      <c r="L14" s="49"/>
    </row>
    <row r="15" spans="2:13" s="33" customFormat="1" ht="32.25" customHeight="1" x14ac:dyDescent="0.25">
      <c r="B15" s="64" t="s">
        <v>79</v>
      </c>
      <c r="C15" s="175" t="s">
        <v>162</v>
      </c>
      <c r="D15" s="175"/>
      <c r="E15" s="175"/>
      <c r="F15" s="175"/>
      <c r="G15" s="175"/>
      <c r="H15" s="175"/>
      <c r="I15" s="175"/>
      <c r="J15" s="24"/>
      <c r="K15" s="49"/>
      <c r="L15" s="49"/>
    </row>
    <row r="16" spans="2:13" s="33" customFormat="1" ht="32.25" customHeight="1" x14ac:dyDescent="0.25">
      <c r="B16" s="64" t="s">
        <v>14</v>
      </c>
      <c r="C16" s="176" t="s">
        <v>440</v>
      </c>
      <c r="D16" s="177"/>
      <c r="E16" s="177"/>
      <c r="F16" s="177"/>
      <c r="G16" s="177"/>
      <c r="H16" s="177"/>
      <c r="I16" s="178"/>
      <c r="J16" s="24"/>
      <c r="K16" s="49"/>
      <c r="L16" s="49"/>
    </row>
    <row r="17" spans="2:12" s="33" customFormat="1" ht="32.25" customHeight="1" x14ac:dyDescent="0.25">
      <c r="B17" s="64" t="s">
        <v>16</v>
      </c>
      <c r="C17" s="176" t="s">
        <v>441</v>
      </c>
      <c r="D17" s="177"/>
      <c r="E17" s="177"/>
      <c r="F17" s="177"/>
      <c r="G17" s="177"/>
      <c r="H17" s="177"/>
      <c r="I17" s="178"/>
      <c r="J17" s="24"/>
      <c r="K17" s="49"/>
      <c r="L17" s="49"/>
    </row>
    <row r="18" spans="2:12" s="33" customFormat="1" ht="32.25" customHeight="1" x14ac:dyDescent="0.25">
      <c r="B18" s="10" t="s">
        <v>18</v>
      </c>
      <c r="C18" s="175" t="s">
        <v>442</v>
      </c>
      <c r="D18" s="175"/>
      <c r="E18" s="175"/>
      <c r="F18" s="175"/>
      <c r="G18" s="175"/>
      <c r="H18" s="175"/>
      <c r="I18" s="175"/>
      <c r="J18" s="24"/>
      <c r="K18" s="49"/>
      <c r="L18" s="49"/>
    </row>
    <row r="19" spans="2:12" s="33" customFormat="1" ht="32.25" customHeight="1" x14ac:dyDescent="0.25">
      <c r="B19" s="10" t="s">
        <v>72</v>
      </c>
      <c r="C19" s="176" t="s">
        <v>443</v>
      </c>
      <c r="D19" s="177"/>
      <c r="E19" s="177"/>
      <c r="F19" s="177"/>
      <c r="G19" s="177"/>
      <c r="H19" s="177"/>
      <c r="I19" s="178"/>
      <c r="J19" s="24"/>
      <c r="K19" s="49"/>
      <c r="L19" s="49"/>
    </row>
    <row r="20" spans="2:12" s="33" customFormat="1" ht="32.25" customHeight="1" x14ac:dyDescent="0.25">
      <c r="B20" s="10" t="s">
        <v>183</v>
      </c>
      <c r="C20" s="176" t="s">
        <v>444</v>
      </c>
      <c r="D20" s="177"/>
      <c r="E20" s="177"/>
      <c r="F20" s="177"/>
      <c r="G20" s="177"/>
      <c r="H20" s="177"/>
      <c r="I20" s="178"/>
      <c r="J20" s="24"/>
      <c r="K20" s="49"/>
      <c r="L20" s="49"/>
    </row>
    <row r="21" spans="2:12" s="33" customFormat="1" ht="32.25" customHeight="1" x14ac:dyDescent="0.25">
      <c r="B21" s="10" t="s">
        <v>184</v>
      </c>
      <c r="C21" s="175" t="s">
        <v>445</v>
      </c>
      <c r="D21" s="175"/>
      <c r="E21" s="175"/>
      <c r="F21" s="175"/>
      <c r="G21" s="175"/>
      <c r="H21" s="175"/>
      <c r="I21" s="175"/>
      <c r="J21" s="24"/>
      <c r="K21" s="49"/>
      <c r="L21" s="49"/>
    </row>
    <row r="22" spans="2:12" s="33" customFormat="1" ht="32.25" customHeight="1" x14ac:dyDescent="0.25">
      <c r="B22" s="10" t="s">
        <v>185</v>
      </c>
      <c r="C22" s="175" t="s">
        <v>446</v>
      </c>
      <c r="D22" s="175"/>
      <c r="E22" s="175"/>
      <c r="F22" s="175"/>
      <c r="G22" s="175"/>
      <c r="H22" s="175"/>
      <c r="I22" s="175"/>
      <c r="J22" s="24"/>
      <c r="K22" s="49"/>
      <c r="L22" s="49"/>
    </row>
    <row r="23" spans="2:12" s="33" customFormat="1" ht="32.25" customHeight="1" x14ac:dyDescent="0.25">
      <c r="B23" s="10" t="s">
        <v>447</v>
      </c>
      <c r="C23" s="175" t="s">
        <v>448</v>
      </c>
      <c r="D23" s="175"/>
      <c r="E23" s="175"/>
      <c r="F23" s="175"/>
      <c r="G23" s="175"/>
      <c r="H23" s="175"/>
      <c r="I23" s="175"/>
      <c r="J23" s="24"/>
      <c r="K23" s="49"/>
      <c r="L23" s="49"/>
    </row>
    <row r="24" spans="2:12" s="33" customFormat="1" ht="32.25" customHeight="1" x14ac:dyDescent="0.25">
      <c r="B24" s="10" t="s">
        <v>20</v>
      </c>
      <c r="C24" s="176" t="s">
        <v>449</v>
      </c>
      <c r="D24" s="177"/>
      <c r="E24" s="177"/>
      <c r="F24" s="177"/>
      <c r="G24" s="177"/>
      <c r="H24" s="177"/>
      <c r="I24" s="178"/>
      <c r="J24" s="24"/>
      <c r="K24" s="49"/>
      <c r="L24" s="49"/>
    </row>
    <row r="25" spans="2:12" s="33" customFormat="1" ht="32.25" customHeight="1" x14ac:dyDescent="0.25">
      <c r="B25" s="10" t="s">
        <v>22</v>
      </c>
      <c r="C25" s="176" t="s">
        <v>450</v>
      </c>
      <c r="D25" s="177"/>
      <c r="E25" s="177"/>
      <c r="F25" s="177"/>
      <c r="G25" s="177"/>
      <c r="H25" s="177"/>
      <c r="I25" s="178"/>
      <c r="J25" s="24"/>
      <c r="K25" s="49"/>
      <c r="L25" s="49"/>
    </row>
    <row r="26" spans="2:12" s="33" customFormat="1" ht="32.25" customHeight="1" x14ac:dyDescent="0.25">
      <c r="B26" s="10" t="s">
        <v>44</v>
      </c>
      <c r="C26" s="175" t="s">
        <v>430</v>
      </c>
      <c r="D26" s="175"/>
      <c r="E26" s="175"/>
      <c r="F26" s="175"/>
      <c r="G26" s="175"/>
      <c r="H26" s="175"/>
      <c r="I26" s="175"/>
      <c r="J26" s="24"/>
      <c r="K26" s="49"/>
      <c r="L26" s="49"/>
    </row>
    <row r="27" spans="2:12" s="33" customFormat="1" ht="32.25" customHeight="1" x14ac:dyDescent="0.25">
      <c r="B27" s="10" t="s">
        <v>46</v>
      </c>
      <c r="C27" s="175" t="s">
        <v>451</v>
      </c>
      <c r="D27" s="175"/>
      <c r="E27" s="175"/>
      <c r="F27" s="175"/>
      <c r="G27" s="175"/>
      <c r="H27" s="175"/>
      <c r="I27" s="175"/>
      <c r="J27" s="24"/>
      <c r="K27" s="49"/>
      <c r="L27" s="49"/>
    </row>
    <row r="28" spans="2:12" s="33" customFormat="1" ht="32.25" customHeight="1" x14ac:dyDescent="0.25">
      <c r="B28" s="10" t="s">
        <v>48</v>
      </c>
      <c r="C28" s="175" t="s">
        <v>386</v>
      </c>
      <c r="D28" s="175"/>
      <c r="E28" s="175"/>
      <c r="F28" s="175"/>
      <c r="G28" s="175"/>
      <c r="H28" s="175"/>
      <c r="I28" s="175"/>
      <c r="J28" s="24"/>
      <c r="K28" s="49"/>
      <c r="L28" s="49"/>
    </row>
    <row r="29" spans="2:12" s="33" customFormat="1" ht="32.25" customHeight="1" x14ac:dyDescent="0.25">
      <c r="B29" s="10" t="s">
        <v>197</v>
      </c>
      <c r="C29" s="176" t="s">
        <v>452</v>
      </c>
      <c r="D29" s="177"/>
      <c r="E29" s="177"/>
      <c r="F29" s="177"/>
      <c r="G29" s="177"/>
      <c r="H29" s="177"/>
      <c r="I29" s="178"/>
      <c r="J29" s="24"/>
      <c r="K29" s="77"/>
      <c r="L29" s="77"/>
    </row>
    <row r="30" spans="2:12" s="33" customFormat="1" ht="32.25" customHeight="1" x14ac:dyDescent="0.25">
      <c r="B30" s="10" t="s">
        <v>50</v>
      </c>
      <c r="C30" s="175" t="s">
        <v>55</v>
      </c>
      <c r="D30" s="175"/>
      <c r="E30" s="175"/>
      <c r="F30" s="175"/>
      <c r="G30" s="175"/>
      <c r="H30" s="175"/>
      <c r="I30" s="175"/>
      <c r="J30" s="24"/>
      <c r="K30" s="49"/>
      <c r="L30" s="49"/>
    </row>
    <row r="31" spans="2:12" s="33" customFormat="1" ht="32.25" customHeight="1" x14ac:dyDescent="0.25">
      <c r="B31" s="10" t="s">
        <v>171</v>
      </c>
      <c r="C31" s="175" t="s">
        <v>57</v>
      </c>
      <c r="D31" s="175"/>
      <c r="E31" s="175"/>
      <c r="F31" s="175"/>
      <c r="G31" s="175"/>
      <c r="H31" s="175"/>
      <c r="I31" s="175"/>
      <c r="J31" s="24"/>
      <c r="K31" s="49"/>
      <c r="L31" s="49"/>
    </row>
    <row r="32" spans="2:12" s="33" customFormat="1" ht="32.25" customHeight="1" x14ac:dyDescent="0.25">
      <c r="B32" s="10" t="s">
        <v>172</v>
      </c>
      <c r="C32" s="175" t="s">
        <v>59</v>
      </c>
      <c r="D32" s="175"/>
      <c r="E32" s="175"/>
      <c r="F32" s="175"/>
      <c r="G32" s="175"/>
      <c r="H32" s="175"/>
      <c r="I32" s="175"/>
      <c r="J32" s="24"/>
      <c r="K32" s="49"/>
      <c r="L32" s="49"/>
    </row>
    <row r="33" spans="2:12" ht="75" customHeight="1" x14ac:dyDescent="0.25">
      <c r="B33" s="174" t="s">
        <v>60</v>
      </c>
      <c r="C33" s="174"/>
      <c r="D33" s="174"/>
      <c r="E33" s="174"/>
      <c r="F33" s="174"/>
      <c r="G33" s="174"/>
      <c r="H33" s="174"/>
      <c r="I33" s="174"/>
      <c r="J33" s="171" t="s">
        <v>61</v>
      </c>
      <c r="K33" s="172"/>
      <c r="L33" s="173"/>
    </row>
  </sheetData>
  <mergeCells count="33">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3:I23"/>
    <mergeCell ref="C24:I24"/>
    <mergeCell ref="C25:I25"/>
    <mergeCell ref="C26:I26"/>
    <mergeCell ref="B33:I33"/>
    <mergeCell ref="J33:L33"/>
    <mergeCell ref="C27:I27"/>
    <mergeCell ref="C28:I28"/>
    <mergeCell ref="C30:I30"/>
    <mergeCell ref="C31:I31"/>
    <mergeCell ref="C32:I32"/>
    <mergeCell ref="C29:I29"/>
  </mergeCells>
  <hyperlinks>
    <hyperlink ref="M2" location="'HARCAMA BİRİMLERİ ÖMK LİSTELERİ'!A1" display="Ana Sayfa"/>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453</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454</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44.25" customHeight="1" x14ac:dyDescent="0.25">
      <c r="B12" s="11">
        <v>1</v>
      </c>
      <c r="C12" s="175" t="s">
        <v>76</v>
      </c>
      <c r="D12" s="175"/>
      <c r="E12" s="175"/>
      <c r="F12" s="175"/>
      <c r="G12" s="175"/>
      <c r="H12" s="175"/>
      <c r="I12" s="175"/>
      <c r="J12" s="24"/>
      <c r="K12" s="49"/>
      <c r="L12" s="49"/>
    </row>
    <row r="13" spans="2:13" s="33" customFormat="1" ht="44.25" customHeight="1" x14ac:dyDescent="0.25">
      <c r="B13" s="11" t="s">
        <v>65</v>
      </c>
      <c r="C13" s="175" t="s">
        <v>182</v>
      </c>
      <c r="D13" s="175"/>
      <c r="E13" s="175"/>
      <c r="F13" s="175"/>
      <c r="G13" s="175"/>
      <c r="H13" s="175"/>
      <c r="I13" s="175"/>
      <c r="J13" s="24"/>
      <c r="K13" s="49"/>
      <c r="L13" s="49"/>
    </row>
    <row r="14" spans="2:13" s="33" customFormat="1" ht="44.25" customHeight="1" x14ac:dyDescent="0.25">
      <c r="B14" s="11" t="s">
        <v>77</v>
      </c>
      <c r="C14" s="175" t="s">
        <v>80</v>
      </c>
      <c r="D14" s="175"/>
      <c r="E14" s="175"/>
      <c r="F14" s="175"/>
      <c r="G14" s="175"/>
      <c r="H14" s="175"/>
      <c r="I14" s="175"/>
      <c r="J14" s="24"/>
      <c r="K14" s="49"/>
      <c r="L14" s="49"/>
    </row>
    <row r="15" spans="2:13" s="33" customFormat="1" ht="44.25" customHeight="1" x14ac:dyDescent="0.25">
      <c r="B15" s="11" t="s">
        <v>79</v>
      </c>
      <c r="C15" s="175" t="s">
        <v>162</v>
      </c>
      <c r="D15" s="175"/>
      <c r="E15" s="175"/>
      <c r="F15" s="175"/>
      <c r="G15" s="175"/>
      <c r="H15" s="175"/>
      <c r="I15" s="175"/>
      <c r="J15" s="24"/>
      <c r="K15" s="49"/>
      <c r="L15" s="49"/>
    </row>
    <row r="16" spans="2:13" s="33" customFormat="1" ht="44.25" customHeight="1" x14ac:dyDescent="0.25">
      <c r="B16" s="11" t="s">
        <v>14</v>
      </c>
      <c r="C16" s="176" t="s">
        <v>455</v>
      </c>
      <c r="D16" s="177"/>
      <c r="E16" s="177"/>
      <c r="F16" s="177"/>
      <c r="G16" s="177"/>
      <c r="H16" s="177"/>
      <c r="I16" s="178"/>
      <c r="J16" s="24"/>
      <c r="K16" s="49"/>
      <c r="L16" s="49"/>
    </row>
    <row r="17" spans="2:12" s="33" customFormat="1" ht="44.25" customHeight="1" x14ac:dyDescent="0.25">
      <c r="B17" s="11" t="s">
        <v>68</v>
      </c>
      <c r="C17" s="219" t="s">
        <v>456</v>
      </c>
      <c r="D17" s="219"/>
      <c r="E17" s="219"/>
      <c r="F17" s="219"/>
      <c r="G17" s="219"/>
      <c r="H17" s="219"/>
      <c r="I17" s="219"/>
      <c r="J17" s="24"/>
      <c r="K17" s="49"/>
      <c r="L17" s="49"/>
    </row>
    <row r="18" spans="2:12" s="33" customFormat="1" ht="44.25" customHeight="1" x14ac:dyDescent="0.25">
      <c r="B18" s="11" t="s">
        <v>16</v>
      </c>
      <c r="C18" s="220" t="s">
        <v>457</v>
      </c>
      <c r="D18" s="221"/>
      <c r="E18" s="221"/>
      <c r="F18" s="221"/>
      <c r="G18" s="221"/>
      <c r="H18" s="221"/>
      <c r="I18" s="222"/>
      <c r="J18" s="24"/>
      <c r="K18" s="49"/>
      <c r="L18" s="49"/>
    </row>
    <row r="19" spans="2:12" s="33" customFormat="1" ht="44.25" customHeight="1" x14ac:dyDescent="0.25">
      <c r="B19" s="11" t="s">
        <v>124</v>
      </c>
      <c r="C19" s="220" t="s">
        <v>458</v>
      </c>
      <c r="D19" s="221"/>
      <c r="E19" s="221"/>
      <c r="F19" s="221"/>
      <c r="G19" s="221"/>
      <c r="H19" s="221"/>
      <c r="I19" s="222"/>
      <c r="J19" s="24"/>
      <c r="K19" s="49"/>
      <c r="L19" s="49"/>
    </row>
    <row r="20" spans="2:12" s="33" customFormat="1" ht="44.25" customHeight="1" x14ac:dyDescent="0.25">
      <c r="B20" s="11" t="s">
        <v>18</v>
      </c>
      <c r="C20" s="219" t="s">
        <v>459</v>
      </c>
      <c r="D20" s="219"/>
      <c r="E20" s="219"/>
      <c r="F20" s="219"/>
      <c r="G20" s="219"/>
      <c r="H20" s="219"/>
      <c r="I20" s="219"/>
      <c r="J20" s="24"/>
      <c r="K20" s="49"/>
      <c r="L20" s="49"/>
    </row>
    <row r="21" spans="2:12" s="33" customFormat="1" ht="44.25" customHeight="1" x14ac:dyDescent="0.25">
      <c r="B21" s="11" t="s">
        <v>20</v>
      </c>
      <c r="C21" s="175" t="s">
        <v>53</v>
      </c>
      <c r="D21" s="175"/>
      <c r="E21" s="175"/>
      <c r="F21" s="175"/>
      <c r="G21" s="175"/>
      <c r="H21" s="175"/>
      <c r="I21" s="175"/>
      <c r="J21" s="24"/>
      <c r="K21" s="49"/>
      <c r="L21" s="49"/>
    </row>
    <row r="22" spans="2:12" s="33" customFormat="1" ht="44.25" customHeight="1" x14ac:dyDescent="0.25">
      <c r="B22" s="11" t="s">
        <v>22</v>
      </c>
      <c r="C22" s="175" t="s">
        <v>460</v>
      </c>
      <c r="D22" s="175"/>
      <c r="E22" s="175"/>
      <c r="F22" s="175"/>
      <c r="G22" s="175"/>
      <c r="H22" s="175"/>
      <c r="I22" s="175"/>
      <c r="J22" s="24"/>
      <c r="K22" s="49"/>
      <c r="L22" s="49"/>
    </row>
    <row r="23" spans="2:12" s="33" customFormat="1" ht="44.25" customHeight="1" x14ac:dyDescent="0.25">
      <c r="B23" s="11" t="s">
        <v>44</v>
      </c>
      <c r="C23" s="175" t="s">
        <v>225</v>
      </c>
      <c r="D23" s="175"/>
      <c r="E23" s="175"/>
      <c r="F23" s="175"/>
      <c r="G23" s="175"/>
      <c r="H23" s="175"/>
      <c r="I23" s="175"/>
      <c r="J23" s="24"/>
      <c r="K23" s="49"/>
      <c r="L23" s="49"/>
    </row>
    <row r="24" spans="2:12" s="33" customFormat="1" ht="44.25" customHeight="1" x14ac:dyDescent="0.25">
      <c r="B24" s="11" t="s">
        <v>246</v>
      </c>
      <c r="C24" s="175" t="s">
        <v>227</v>
      </c>
      <c r="D24" s="175"/>
      <c r="E24" s="175"/>
      <c r="F24" s="175"/>
      <c r="G24" s="175"/>
      <c r="H24" s="175"/>
      <c r="I24" s="175"/>
      <c r="J24" s="24"/>
      <c r="K24" s="49"/>
      <c r="L24" s="49"/>
    </row>
    <row r="25" spans="2:12" s="33" customFormat="1" ht="44.25" customHeight="1" x14ac:dyDescent="0.25">
      <c r="B25" s="11" t="s">
        <v>46</v>
      </c>
      <c r="C25" s="175" t="s">
        <v>386</v>
      </c>
      <c r="D25" s="175"/>
      <c r="E25" s="175"/>
      <c r="F25" s="175"/>
      <c r="G25" s="175"/>
      <c r="H25" s="175"/>
      <c r="I25" s="175"/>
      <c r="J25" s="24"/>
      <c r="K25" s="49"/>
      <c r="L25" s="49"/>
    </row>
    <row r="26" spans="2:12" s="33" customFormat="1" ht="44.25" customHeight="1" x14ac:dyDescent="0.25">
      <c r="B26" s="76" t="s">
        <v>89</v>
      </c>
      <c r="C26" s="176" t="s">
        <v>452</v>
      </c>
      <c r="D26" s="177"/>
      <c r="E26" s="177"/>
      <c r="F26" s="177"/>
      <c r="G26" s="177"/>
      <c r="H26" s="177"/>
      <c r="I26" s="178"/>
      <c r="J26" s="24"/>
      <c r="K26" s="77"/>
      <c r="L26" s="77"/>
    </row>
    <row r="27" spans="2:12" s="33" customFormat="1" ht="52.5" customHeight="1" x14ac:dyDescent="0.25">
      <c r="B27" s="11" t="s">
        <v>48</v>
      </c>
      <c r="C27" s="175" t="s">
        <v>461</v>
      </c>
      <c r="D27" s="175"/>
      <c r="E27" s="175"/>
      <c r="F27" s="175"/>
      <c r="G27" s="175"/>
      <c r="H27" s="175"/>
      <c r="I27" s="175"/>
      <c r="J27" s="24"/>
      <c r="K27" s="49"/>
      <c r="L27" s="49"/>
    </row>
    <row r="28" spans="2:12" ht="21" customHeight="1" x14ac:dyDescent="0.25">
      <c r="B28" s="47" t="s">
        <v>197</v>
      </c>
      <c r="C28" s="160" t="s">
        <v>57</v>
      </c>
      <c r="D28" s="268"/>
      <c r="E28" s="268"/>
      <c r="F28" s="268"/>
      <c r="G28" s="268"/>
      <c r="H28" s="268"/>
      <c r="I28" s="269"/>
      <c r="J28" s="5"/>
      <c r="K28" s="20"/>
      <c r="L28" s="20"/>
    </row>
    <row r="29" spans="2:12" ht="21" customHeight="1" x14ac:dyDescent="0.25">
      <c r="B29" s="47" t="s">
        <v>268</v>
      </c>
      <c r="C29" s="160" t="s">
        <v>59</v>
      </c>
      <c r="D29" s="268"/>
      <c r="E29" s="268"/>
      <c r="F29" s="268"/>
      <c r="G29" s="268"/>
      <c r="H29" s="268"/>
      <c r="I29" s="269"/>
      <c r="J29" s="5"/>
      <c r="K29" s="20"/>
      <c r="L29" s="20"/>
    </row>
    <row r="30" spans="2:12" ht="75" customHeight="1" x14ac:dyDescent="0.25">
      <c r="B30" s="174" t="s">
        <v>60</v>
      </c>
      <c r="C30" s="174"/>
      <c r="D30" s="174"/>
      <c r="E30" s="174"/>
      <c r="F30" s="174"/>
      <c r="G30" s="174"/>
      <c r="H30" s="174"/>
      <c r="I30" s="174"/>
      <c r="J30" s="171" t="s">
        <v>61</v>
      </c>
      <c r="K30" s="172"/>
      <c r="L30" s="173"/>
    </row>
  </sheetData>
  <mergeCells count="30">
    <mergeCell ref="C11:I11"/>
    <mergeCell ref="B10:C10"/>
    <mergeCell ref="D10:L10"/>
    <mergeCell ref="B2:C6"/>
    <mergeCell ref="B7:L7"/>
    <mergeCell ref="B8:C8"/>
    <mergeCell ref="D8:L8"/>
    <mergeCell ref="B9:C9"/>
    <mergeCell ref="D9:L9"/>
    <mergeCell ref="D2:L6"/>
    <mergeCell ref="C12:I12"/>
    <mergeCell ref="C13:I13"/>
    <mergeCell ref="C14:I14"/>
    <mergeCell ref="C15:I15"/>
    <mergeCell ref="C16:I16"/>
    <mergeCell ref="C17:I17"/>
    <mergeCell ref="C18:I18"/>
    <mergeCell ref="C19:I19"/>
    <mergeCell ref="C20:I20"/>
    <mergeCell ref="C21:I21"/>
    <mergeCell ref="C28:I28"/>
    <mergeCell ref="C29:I29"/>
    <mergeCell ref="B30:I30"/>
    <mergeCell ref="J30:L30"/>
    <mergeCell ref="C22:I22"/>
    <mergeCell ref="C23:I23"/>
    <mergeCell ref="C24:I24"/>
    <mergeCell ref="C25:I25"/>
    <mergeCell ref="C27:I27"/>
    <mergeCell ref="C26:I26"/>
  </mergeCells>
  <hyperlinks>
    <hyperlink ref="M2" location="'HARCAMA BİRİMLERİ ÖMK LİSTELERİ'!A1" display="Ana Sayfa"/>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2:13" ht="21.75" customHeight="1" x14ac:dyDescent="0.25">
      <c r="B1" s="179"/>
      <c r="C1" s="179"/>
      <c r="D1" s="180" t="s">
        <v>462</v>
      </c>
      <c r="E1" s="181"/>
      <c r="F1" s="181"/>
      <c r="G1" s="181"/>
      <c r="H1" s="181"/>
      <c r="I1" s="181"/>
      <c r="J1" s="182"/>
      <c r="K1" s="182"/>
      <c r="L1" s="183"/>
      <c r="M1" s="1" t="s">
        <v>3</v>
      </c>
    </row>
    <row r="2" spans="2:13" ht="21.75" customHeight="1" x14ac:dyDescent="0.25">
      <c r="B2" s="179"/>
      <c r="C2" s="179"/>
      <c r="D2" s="184"/>
      <c r="E2" s="185"/>
      <c r="F2" s="185"/>
      <c r="G2" s="185"/>
      <c r="H2" s="185"/>
      <c r="I2" s="185"/>
      <c r="J2" s="186"/>
      <c r="K2" s="186"/>
      <c r="L2" s="187"/>
      <c r="M2" s="2"/>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row>
    <row r="5" spans="2:13" ht="21.75" customHeight="1" x14ac:dyDescent="0.25">
      <c r="B5" s="179"/>
      <c r="C5" s="179"/>
      <c r="D5" s="188"/>
      <c r="E5" s="189"/>
      <c r="F5" s="189"/>
      <c r="G5" s="189"/>
      <c r="H5" s="189"/>
      <c r="I5" s="189"/>
      <c r="J5" s="190"/>
      <c r="K5" s="190"/>
      <c r="L5" s="191"/>
    </row>
    <row r="6" spans="2:13" ht="30" customHeight="1" x14ac:dyDescent="0.25">
      <c r="B6" s="192" t="s">
        <v>463</v>
      </c>
      <c r="C6" s="193"/>
      <c r="D6" s="193"/>
      <c r="E6" s="193"/>
      <c r="F6" s="193"/>
      <c r="G6" s="193"/>
      <c r="H6" s="193"/>
      <c r="I6" s="193"/>
      <c r="J6" s="193"/>
      <c r="K6" s="193"/>
      <c r="L6" s="194"/>
    </row>
    <row r="7" spans="2:13" ht="20.100000000000001" customHeight="1" x14ac:dyDescent="0.25">
      <c r="B7" s="195" t="s">
        <v>5</v>
      </c>
      <c r="C7" s="195"/>
      <c r="D7" s="195"/>
      <c r="E7" s="195"/>
      <c r="F7" s="195"/>
      <c r="G7" s="195"/>
      <c r="H7" s="195"/>
      <c r="I7" s="195"/>
      <c r="J7" s="195"/>
      <c r="K7" s="195"/>
      <c r="L7" s="195"/>
    </row>
    <row r="8" spans="2:13" ht="20.100000000000001" customHeight="1" x14ac:dyDescent="0.25">
      <c r="B8" s="195" t="s">
        <v>6</v>
      </c>
      <c r="C8" s="195"/>
      <c r="D8" s="196"/>
      <c r="E8" s="196"/>
      <c r="F8" s="196"/>
      <c r="G8" s="196"/>
      <c r="H8" s="196"/>
      <c r="I8" s="196"/>
      <c r="J8" s="196"/>
      <c r="K8" s="196"/>
      <c r="L8" s="196"/>
    </row>
    <row r="9" spans="2:13" ht="20.100000000000001" customHeight="1" x14ac:dyDescent="0.25">
      <c r="B9" s="195" t="s">
        <v>7</v>
      </c>
      <c r="C9" s="195"/>
      <c r="D9" s="196"/>
      <c r="E9" s="196"/>
      <c r="F9" s="196"/>
      <c r="G9" s="196"/>
      <c r="H9" s="196"/>
      <c r="I9" s="196"/>
      <c r="J9" s="196"/>
      <c r="K9" s="196"/>
      <c r="L9" s="196"/>
      <c r="M9" s="4"/>
    </row>
    <row r="10" spans="2:13" x14ac:dyDescent="0.25">
      <c r="B10" s="21" t="s">
        <v>8</v>
      </c>
      <c r="C10" s="197" t="s">
        <v>9</v>
      </c>
      <c r="D10" s="197"/>
      <c r="E10" s="197"/>
      <c r="F10" s="197"/>
      <c r="G10" s="197"/>
      <c r="H10" s="197"/>
      <c r="I10" s="197"/>
      <c r="J10" s="20" t="s">
        <v>10</v>
      </c>
      <c r="K10" s="20" t="s">
        <v>11</v>
      </c>
      <c r="L10" s="20" t="s">
        <v>12</v>
      </c>
    </row>
    <row r="11" spans="2:13" s="33" customFormat="1" ht="30.75" customHeight="1" x14ac:dyDescent="0.25">
      <c r="B11" s="10">
        <v>1</v>
      </c>
      <c r="C11" s="270" t="s">
        <v>464</v>
      </c>
      <c r="D11" s="271"/>
      <c r="E11" s="271"/>
      <c r="F11" s="271"/>
      <c r="G11" s="271"/>
      <c r="H11" s="271"/>
      <c r="I11" s="272"/>
      <c r="J11" s="24"/>
      <c r="K11" s="49"/>
      <c r="L11" s="49"/>
    </row>
    <row r="12" spans="2:13" s="33" customFormat="1" ht="30.75" customHeight="1" x14ac:dyDescent="0.25">
      <c r="B12" s="10" t="s">
        <v>65</v>
      </c>
      <c r="C12" s="175" t="s">
        <v>465</v>
      </c>
      <c r="D12" s="175"/>
      <c r="E12" s="175"/>
      <c r="F12" s="175"/>
      <c r="G12" s="175"/>
      <c r="H12" s="175"/>
      <c r="I12" s="175"/>
      <c r="J12" s="24"/>
      <c r="K12" s="49"/>
      <c r="L12" s="49"/>
    </row>
    <row r="13" spans="2:13" s="33" customFormat="1" ht="30.75" customHeight="1" x14ac:dyDescent="0.25">
      <c r="B13" s="10" t="s">
        <v>77</v>
      </c>
      <c r="C13" s="175" t="s">
        <v>466</v>
      </c>
      <c r="D13" s="175"/>
      <c r="E13" s="175"/>
      <c r="F13" s="175"/>
      <c r="G13" s="175"/>
      <c r="H13" s="175"/>
      <c r="I13" s="175"/>
      <c r="J13" s="24"/>
      <c r="K13" s="49"/>
      <c r="L13" s="49"/>
    </row>
    <row r="14" spans="2:13" s="33" customFormat="1" ht="30.75" customHeight="1" x14ac:dyDescent="0.25">
      <c r="B14" s="10" t="s">
        <v>79</v>
      </c>
      <c r="C14" s="175" t="s">
        <v>467</v>
      </c>
      <c r="D14" s="175"/>
      <c r="E14" s="175"/>
      <c r="F14" s="175"/>
      <c r="G14" s="175"/>
      <c r="H14" s="175"/>
      <c r="I14" s="175"/>
      <c r="J14" s="24"/>
      <c r="K14" s="49"/>
      <c r="L14" s="49"/>
    </row>
    <row r="15" spans="2:13" s="33" customFormat="1" ht="30.75" customHeight="1" x14ac:dyDescent="0.25">
      <c r="B15" s="10" t="s">
        <v>81</v>
      </c>
      <c r="C15" s="175" t="s">
        <v>468</v>
      </c>
      <c r="D15" s="175"/>
      <c r="E15" s="175"/>
      <c r="F15" s="175"/>
      <c r="G15" s="175"/>
      <c r="H15" s="175"/>
      <c r="I15" s="175"/>
      <c r="J15" s="24"/>
      <c r="K15" s="49"/>
      <c r="L15" s="49"/>
    </row>
    <row r="16" spans="2:13" s="33" customFormat="1" ht="30.75" customHeight="1" x14ac:dyDescent="0.25">
      <c r="B16" s="10" t="s">
        <v>14</v>
      </c>
      <c r="C16" s="175" t="s">
        <v>469</v>
      </c>
      <c r="D16" s="175"/>
      <c r="E16" s="175"/>
      <c r="F16" s="175"/>
      <c r="G16" s="175"/>
      <c r="H16" s="175"/>
      <c r="I16" s="175"/>
      <c r="J16" s="24"/>
      <c r="K16" s="49"/>
      <c r="L16" s="49"/>
    </row>
    <row r="17" spans="2:12" s="33" customFormat="1" ht="30.75" customHeight="1" x14ac:dyDescent="0.25">
      <c r="B17" s="10" t="s">
        <v>68</v>
      </c>
      <c r="C17" s="175" t="s">
        <v>470</v>
      </c>
      <c r="D17" s="175"/>
      <c r="E17" s="175"/>
      <c r="F17" s="175"/>
      <c r="G17" s="175"/>
      <c r="H17" s="175"/>
      <c r="I17" s="175"/>
      <c r="J17" s="24"/>
      <c r="K17" s="49"/>
      <c r="L17" s="49"/>
    </row>
    <row r="18" spans="2:12" s="33" customFormat="1" ht="30.75" customHeight="1" x14ac:dyDescent="0.25">
      <c r="B18" s="10" t="s">
        <v>392</v>
      </c>
      <c r="C18" s="175" t="s">
        <v>467</v>
      </c>
      <c r="D18" s="175"/>
      <c r="E18" s="175"/>
      <c r="F18" s="175"/>
      <c r="G18" s="175"/>
      <c r="H18" s="175"/>
      <c r="I18" s="175"/>
      <c r="J18" s="24"/>
      <c r="K18" s="49"/>
      <c r="L18" s="49"/>
    </row>
    <row r="19" spans="2:12" s="33" customFormat="1" ht="30.75" customHeight="1" x14ac:dyDescent="0.25">
      <c r="B19" s="10" t="s">
        <v>471</v>
      </c>
      <c r="C19" s="175" t="s">
        <v>468</v>
      </c>
      <c r="D19" s="175"/>
      <c r="E19" s="175"/>
      <c r="F19" s="175"/>
      <c r="G19" s="175"/>
      <c r="H19" s="175"/>
      <c r="I19" s="175"/>
      <c r="J19" s="24"/>
      <c r="K19" s="49"/>
      <c r="L19" s="49"/>
    </row>
    <row r="20" spans="2:12" s="33" customFormat="1" ht="30.75" customHeight="1" x14ac:dyDescent="0.25">
      <c r="B20" s="10" t="s">
        <v>16</v>
      </c>
      <c r="C20" s="175" t="s">
        <v>472</v>
      </c>
      <c r="D20" s="175"/>
      <c r="E20" s="175"/>
      <c r="F20" s="175"/>
      <c r="G20" s="175"/>
      <c r="H20" s="175"/>
      <c r="I20" s="175"/>
      <c r="J20" s="24"/>
      <c r="K20" s="49"/>
      <c r="L20" s="49"/>
    </row>
    <row r="21" spans="2:12" s="33" customFormat="1" ht="30.75" customHeight="1" x14ac:dyDescent="0.25">
      <c r="B21" s="10" t="s">
        <v>124</v>
      </c>
      <c r="C21" s="175" t="s">
        <v>473</v>
      </c>
      <c r="D21" s="175"/>
      <c r="E21" s="175"/>
      <c r="F21" s="175"/>
      <c r="G21" s="175"/>
      <c r="H21" s="175"/>
      <c r="I21" s="175"/>
      <c r="J21" s="24"/>
      <c r="K21" s="49"/>
      <c r="L21" s="49"/>
    </row>
    <row r="22" spans="2:12" s="33" customFormat="1" ht="30.75" customHeight="1" x14ac:dyDescent="0.25">
      <c r="B22" s="10" t="s">
        <v>126</v>
      </c>
      <c r="C22" s="175" t="s">
        <v>474</v>
      </c>
      <c r="D22" s="175"/>
      <c r="E22" s="175"/>
      <c r="F22" s="175"/>
      <c r="G22" s="175"/>
      <c r="H22" s="175"/>
      <c r="I22" s="175"/>
      <c r="J22" s="24"/>
      <c r="K22" s="49"/>
      <c r="L22" s="49"/>
    </row>
    <row r="23" spans="2:12" s="33" customFormat="1" ht="30.75" customHeight="1" x14ac:dyDescent="0.25">
      <c r="B23" s="10" t="s">
        <v>18</v>
      </c>
      <c r="C23" s="175" t="s">
        <v>475</v>
      </c>
      <c r="D23" s="175"/>
      <c r="E23" s="175"/>
      <c r="F23" s="175"/>
      <c r="G23" s="175"/>
      <c r="H23" s="175"/>
      <c r="I23" s="175"/>
      <c r="J23" s="24"/>
      <c r="K23" s="49"/>
      <c r="L23" s="49"/>
    </row>
    <row r="24" spans="2:12" s="33" customFormat="1" ht="30.75" customHeight="1" x14ac:dyDescent="0.25">
      <c r="B24" s="10" t="s">
        <v>72</v>
      </c>
      <c r="C24" s="175" t="s">
        <v>473</v>
      </c>
      <c r="D24" s="175"/>
      <c r="E24" s="175"/>
      <c r="F24" s="175"/>
      <c r="G24" s="175"/>
      <c r="H24" s="175"/>
      <c r="I24" s="175"/>
      <c r="J24" s="24"/>
      <c r="K24" s="49"/>
      <c r="L24" s="49"/>
    </row>
    <row r="25" spans="2:12" s="33" customFormat="1" ht="30.75" customHeight="1" x14ac:dyDescent="0.25">
      <c r="B25" s="10" t="s">
        <v>183</v>
      </c>
      <c r="C25" s="175" t="s">
        <v>474</v>
      </c>
      <c r="D25" s="175"/>
      <c r="E25" s="175"/>
      <c r="F25" s="175"/>
      <c r="G25" s="175"/>
      <c r="H25" s="175"/>
      <c r="I25" s="175"/>
      <c r="J25" s="24"/>
      <c r="K25" s="49"/>
      <c r="L25" s="49"/>
    </row>
    <row r="26" spans="2:12" s="33" customFormat="1" ht="30.75" customHeight="1" x14ac:dyDescent="0.25">
      <c r="B26" s="10" t="s">
        <v>184</v>
      </c>
      <c r="C26" s="175" t="s">
        <v>476</v>
      </c>
      <c r="D26" s="175"/>
      <c r="E26" s="175"/>
      <c r="F26" s="175"/>
      <c r="G26" s="175"/>
      <c r="H26" s="175"/>
      <c r="I26" s="175"/>
      <c r="J26" s="24"/>
      <c r="K26" s="49"/>
      <c r="L26" s="49"/>
    </row>
    <row r="27" spans="2:12" s="33" customFormat="1" ht="30.75" customHeight="1" x14ac:dyDescent="0.25">
      <c r="B27" s="10" t="s">
        <v>185</v>
      </c>
      <c r="C27" s="175" t="s">
        <v>477</v>
      </c>
      <c r="D27" s="175"/>
      <c r="E27" s="175"/>
      <c r="F27" s="175"/>
      <c r="G27" s="175"/>
      <c r="H27" s="175"/>
      <c r="I27" s="175"/>
      <c r="J27" s="24"/>
      <c r="K27" s="49"/>
      <c r="L27" s="49"/>
    </row>
    <row r="28" spans="2:12" s="33" customFormat="1" ht="30.75" customHeight="1" x14ac:dyDescent="0.25">
      <c r="B28" s="10" t="s">
        <v>447</v>
      </c>
      <c r="C28" s="175" t="s">
        <v>478</v>
      </c>
      <c r="D28" s="175"/>
      <c r="E28" s="175"/>
      <c r="F28" s="175"/>
      <c r="G28" s="175"/>
      <c r="H28" s="175"/>
      <c r="I28" s="175"/>
      <c r="J28" s="24"/>
      <c r="K28" s="49"/>
      <c r="L28" s="49"/>
    </row>
    <row r="29" spans="2:12" s="33" customFormat="1" ht="30.75" customHeight="1" x14ac:dyDescent="0.25">
      <c r="B29" s="10" t="s">
        <v>479</v>
      </c>
      <c r="C29" s="175" t="s">
        <v>480</v>
      </c>
      <c r="D29" s="175"/>
      <c r="E29" s="175"/>
      <c r="F29" s="175"/>
      <c r="G29" s="175"/>
      <c r="H29" s="175"/>
      <c r="I29" s="175"/>
      <c r="J29" s="24"/>
      <c r="K29" s="49"/>
      <c r="L29" s="49"/>
    </row>
    <row r="30" spans="2:12" s="33" customFormat="1" ht="30.75" customHeight="1" x14ac:dyDescent="0.25">
      <c r="B30" s="10" t="s">
        <v>20</v>
      </c>
      <c r="C30" s="176" t="s">
        <v>53</v>
      </c>
      <c r="D30" s="177"/>
      <c r="E30" s="177"/>
      <c r="F30" s="177"/>
      <c r="G30" s="177"/>
      <c r="H30" s="177"/>
      <c r="I30" s="178"/>
      <c r="J30" s="24"/>
      <c r="K30" s="77"/>
      <c r="L30" s="77"/>
    </row>
    <row r="31" spans="2:12" s="33" customFormat="1" ht="40.5" customHeight="1" x14ac:dyDescent="0.25">
      <c r="B31" s="10" t="s">
        <v>22</v>
      </c>
      <c r="C31" s="175" t="s">
        <v>55</v>
      </c>
      <c r="D31" s="175"/>
      <c r="E31" s="175"/>
      <c r="F31" s="175"/>
      <c r="G31" s="175"/>
      <c r="H31" s="175"/>
      <c r="I31" s="175"/>
      <c r="J31" s="24"/>
      <c r="K31" s="49"/>
      <c r="L31" s="49"/>
    </row>
    <row r="32" spans="2:12" s="33" customFormat="1" ht="40.5" customHeight="1" x14ac:dyDescent="0.25">
      <c r="B32" s="10" t="s">
        <v>24</v>
      </c>
      <c r="C32" s="175" t="s">
        <v>57</v>
      </c>
      <c r="D32" s="175"/>
      <c r="E32" s="175"/>
      <c r="F32" s="175"/>
      <c r="G32" s="175"/>
      <c r="H32" s="175"/>
      <c r="I32" s="175"/>
      <c r="J32" s="24"/>
      <c r="K32" s="49"/>
      <c r="L32" s="49"/>
    </row>
    <row r="33" spans="2:12" s="33" customFormat="1" ht="40.5" customHeight="1" x14ac:dyDescent="0.25">
      <c r="B33" s="10" t="s">
        <v>26</v>
      </c>
      <c r="C33" s="175" t="s">
        <v>59</v>
      </c>
      <c r="D33" s="175"/>
      <c r="E33" s="175"/>
      <c r="F33" s="175"/>
      <c r="G33" s="175"/>
      <c r="H33" s="175"/>
      <c r="I33" s="175"/>
      <c r="J33" s="24"/>
      <c r="K33" s="49"/>
      <c r="L33" s="49"/>
    </row>
    <row r="34" spans="2:12" ht="75" customHeight="1" x14ac:dyDescent="0.25">
      <c r="B34" s="174" t="s">
        <v>60</v>
      </c>
      <c r="C34" s="174"/>
      <c r="D34" s="174"/>
      <c r="E34" s="174"/>
      <c r="F34" s="174"/>
      <c r="G34" s="174"/>
      <c r="H34" s="174"/>
      <c r="I34" s="174"/>
      <c r="J34" s="171" t="s">
        <v>61</v>
      </c>
      <c r="K34" s="172"/>
      <c r="L34" s="173"/>
    </row>
  </sheetData>
  <mergeCells count="35">
    <mergeCell ref="B9:C9"/>
    <mergeCell ref="D9:L9"/>
    <mergeCell ref="B1:C5"/>
    <mergeCell ref="B6:L6"/>
    <mergeCell ref="B7:C7"/>
    <mergeCell ref="D7:L7"/>
    <mergeCell ref="B8:C8"/>
    <mergeCell ref="D8:L8"/>
    <mergeCell ref="D1:L5"/>
    <mergeCell ref="C21:I21"/>
    <mergeCell ref="C10:I10"/>
    <mergeCell ref="C11:I11"/>
    <mergeCell ref="C12:I12"/>
    <mergeCell ref="C13:I13"/>
    <mergeCell ref="C14:I14"/>
    <mergeCell ref="C15:I15"/>
    <mergeCell ref="C16:I16"/>
    <mergeCell ref="C17:I17"/>
    <mergeCell ref="C18:I18"/>
    <mergeCell ref="C19:I19"/>
    <mergeCell ref="C20:I20"/>
    <mergeCell ref="C22:I22"/>
    <mergeCell ref="C23:I23"/>
    <mergeCell ref="C24:I24"/>
    <mergeCell ref="C25:I25"/>
    <mergeCell ref="C26:I26"/>
    <mergeCell ref="C33:I33"/>
    <mergeCell ref="B34:I34"/>
    <mergeCell ref="J34:L34"/>
    <mergeCell ref="C27:I27"/>
    <mergeCell ref="C28:I28"/>
    <mergeCell ref="C29:I29"/>
    <mergeCell ref="C31:I31"/>
    <mergeCell ref="C32:I32"/>
    <mergeCell ref="C30:I30"/>
  </mergeCells>
  <hyperlinks>
    <hyperlink ref="M1" location="'HARCAMA BİRİMLERİ ÖMK LİSTELERİ'!A1" display="Ana Sayf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481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482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55.5" customHeight="1" x14ac:dyDescent="0.25">
      <c r="B12" s="10">
        <v>1</v>
      </c>
      <c r="C12" s="219" t="s">
        <v>483</v>
      </c>
      <c r="D12" s="219"/>
      <c r="E12" s="219"/>
      <c r="F12" s="219"/>
      <c r="G12" s="219"/>
      <c r="H12" s="219"/>
      <c r="I12" s="219"/>
      <c r="J12" s="24"/>
      <c r="K12" s="49"/>
      <c r="L12" s="49"/>
    </row>
    <row r="13" spans="2:13" s="33" customFormat="1" ht="55.5" customHeight="1" x14ac:dyDescent="0.25">
      <c r="B13" s="10" t="s">
        <v>65</v>
      </c>
      <c r="C13" s="219" t="s">
        <v>484</v>
      </c>
      <c r="D13" s="219"/>
      <c r="E13" s="219"/>
      <c r="F13" s="219"/>
      <c r="G13" s="219"/>
      <c r="H13" s="219"/>
      <c r="I13" s="219"/>
      <c r="J13" s="24"/>
      <c r="K13" s="49"/>
      <c r="L13" s="49"/>
    </row>
    <row r="14" spans="2:13" s="33" customFormat="1" ht="55.5" customHeight="1" x14ac:dyDescent="0.25">
      <c r="B14" s="10" t="s">
        <v>79</v>
      </c>
      <c r="C14" s="220" t="s">
        <v>485</v>
      </c>
      <c r="D14" s="221"/>
      <c r="E14" s="221"/>
      <c r="F14" s="221"/>
      <c r="G14" s="221"/>
      <c r="H14" s="221"/>
      <c r="I14" s="222"/>
      <c r="J14" s="24"/>
      <c r="K14" s="49"/>
      <c r="L14" s="49"/>
    </row>
    <row r="15" spans="2:13" s="33" customFormat="1" ht="55.5" customHeight="1" x14ac:dyDescent="0.25">
      <c r="B15" s="10" t="s">
        <v>81</v>
      </c>
      <c r="C15" s="220" t="s">
        <v>486</v>
      </c>
      <c r="D15" s="221"/>
      <c r="E15" s="221"/>
      <c r="F15" s="221"/>
      <c r="G15" s="221"/>
      <c r="H15" s="221"/>
      <c r="I15" s="222"/>
      <c r="J15" s="24"/>
      <c r="K15" s="49"/>
      <c r="L15" s="49"/>
    </row>
    <row r="16" spans="2:13" s="33" customFormat="1" ht="55.5" customHeight="1" x14ac:dyDescent="0.25">
      <c r="B16" s="10" t="s">
        <v>94</v>
      </c>
      <c r="C16" s="219" t="s">
        <v>487</v>
      </c>
      <c r="D16" s="219"/>
      <c r="E16" s="219"/>
      <c r="F16" s="219"/>
      <c r="G16" s="219"/>
      <c r="H16" s="219"/>
      <c r="I16" s="219"/>
      <c r="J16" s="24"/>
      <c r="K16" s="49"/>
      <c r="L16" s="49"/>
    </row>
    <row r="17" spans="2:12" s="33" customFormat="1" ht="55.5" customHeight="1" x14ac:dyDescent="0.25">
      <c r="B17" s="10" t="s">
        <v>488</v>
      </c>
      <c r="C17" s="219" t="s">
        <v>489</v>
      </c>
      <c r="D17" s="219"/>
      <c r="E17" s="219"/>
      <c r="F17" s="219"/>
      <c r="G17" s="219"/>
      <c r="H17" s="219"/>
      <c r="I17" s="219"/>
      <c r="J17" s="24"/>
      <c r="K17" s="49"/>
      <c r="L17" s="49"/>
    </row>
    <row r="18" spans="2:12" s="33" customFormat="1" ht="55.5" customHeight="1" x14ac:dyDescent="0.25">
      <c r="B18" s="10" t="s">
        <v>14</v>
      </c>
      <c r="C18" s="220" t="s">
        <v>490</v>
      </c>
      <c r="D18" s="221"/>
      <c r="E18" s="221"/>
      <c r="F18" s="221"/>
      <c r="G18" s="221"/>
      <c r="H18" s="221"/>
      <c r="I18" s="222"/>
      <c r="J18" s="24"/>
      <c r="K18" s="49"/>
      <c r="L18" s="49"/>
    </row>
    <row r="19" spans="2:12" s="33" customFormat="1" ht="55.5" customHeight="1" x14ac:dyDescent="0.25">
      <c r="B19" s="10" t="s">
        <v>68</v>
      </c>
      <c r="C19" s="220" t="s">
        <v>491</v>
      </c>
      <c r="D19" s="221"/>
      <c r="E19" s="221"/>
      <c r="F19" s="221"/>
      <c r="G19" s="221"/>
      <c r="H19" s="221"/>
      <c r="I19" s="222"/>
      <c r="J19" s="24"/>
      <c r="K19" s="49"/>
      <c r="L19" s="49"/>
    </row>
    <row r="20" spans="2:12" s="33" customFormat="1" ht="55.5" customHeight="1" x14ac:dyDescent="0.25">
      <c r="B20" s="10" t="s">
        <v>392</v>
      </c>
      <c r="C20" s="220" t="s">
        <v>492</v>
      </c>
      <c r="D20" s="221"/>
      <c r="E20" s="221"/>
      <c r="F20" s="221"/>
      <c r="G20" s="221"/>
      <c r="H20" s="221"/>
      <c r="I20" s="222"/>
      <c r="J20" s="24"/>
      <c r="K20" s="49"/>
      <c r="L20" s="49"/>
    </row>
    <row r="21" spans="2:12" s="33" customFormat="1" ht="55.5" customHeight="1" x14ac:dyDescent="0.25">
      <c r="B21" s="10" t="s">
        <v>16</v>
      </c>
      <c r="C21" s="220" t="s">
        <v>493</v>
      </c>
      <c r="D21" s="221"/>
      <c r="E21" s="221"/>
      <c r="F21" s="221"/>
      <c r="G21" s="221"/>
      <c r="H21" s="221"/>
      <c r="I21" s="222"/>
      <c r="J21" s="24"/>
      <c r="K21" s="49"/>
      <c r="L21" s="49"/>
    </row>
    <row r="22" spans="2:12" s="33" customFormat="1" ht="55.5" customHeight="1" x14ac:dyDescent="0.25">
      <c r="B22" s="10" t="s">
        <v>124</v>
      </c>
      <c r="C22" s="220" t="s">
        <v>494</v>
      </c>
      <c r="D22" s="221"/>
      <c r="E22" s="221"/>
      <c r="F22" s="221"/>
      <c r="G22" s="221"/>
      <c r="H22" s="221"/>
      <c r="I22" s="222"/>
      <c r="J22" s="24"/>
      <c r="K22" s="49"/>
      <c r="L22" s="49"/>
    </row>
    <row r="23" spans="2:12" s="33" customFormat="1" ht="55.5" customHeight="1" x14ac:dyDescent="0.25">
      <c r="B23" s="10" t="s">
        <v>126</v>
      </c>
      <c r="C23" s="220" t="s">
        <v>495</v>
      </c>
      <c r="D23" s="221"/>
      <c r="E23" s="221"/>
      <c r="F23" s="221"/>
      <c r="G23" s="221"/>
      <c r="H23" s="221"/>
      <c r="I23" s="222"/>
      <c r="J23" s="24"/>
      <c r="K23" s="49"/>
      <c r="L23" s="49"/>
    </row>
    <row r="24" spans="2:12" s="33" customFormat="1" ht="55.5" customHeight="1" x14ac:dyDescent="0.25">
      <c r="B24" s="10" t="s">
        <v>128</v>
      </c>
      <c r="C24" s="220" t="s">
        <v>496</v>
      </c>
      <c r="D24" s="221"/>
      <c r="E24" s="221"/>
      <c r="F24" s="221"/>
      <c r="G24" s="221"/>
      <c r="H24" s="221"/>
      <c r="I24" s="222"/>
      <c r="J24" s="24"/>
      <c r="K24" s="49"/>
      <c r="L24" s="49"/>
    </row>
    <row r="25" spans="2:12" s="33" customFormat="1" ht="55.5" customHeight="1" x14ac:dyDescent="0.25">
      <c r="B25" s="10" t="s">
        <v>18</v>
      </c>
      <c r="C25" s="220" t="s">
        <v>53</v>
      </c>
      <c r="D25" s="221"/>
      <c r="E25" s="221"/>
      <c r="F25" s="221"/>
      <c r="G25" s="221"/>
      <c r="H25" s="221"/>
      <c r="I25" s="222"/>
      <c r="J25" s="24"/>
      <c r="K25" s="77"/>
      <c r="L25" s="77"/>
    </row>
    <row r="26" spans="2:12" s="33" customFormat="1" ht="55.5" customHeight="1" x14ac:dyDescent="0.25">
      <c r="B26" s="10" t="s">
        <v>20</v>
      </c>
      <c r="C26" s="175" t="s">
        <v>55</v>
      </c>
      <c r="D26" s="175"/>
      <c r="E26" s="175"/>
      <c r="F26" s="175"/>
      <c r="G26" s="175"/>
      <c r="H26" s="175"/>
      <c r="I26" s="175"/>
      <c r="J26" s="24"/>
      <c r="K26" s="49"/>
      <c r="L26" s="49"/>
    </row>
    <row r="27" spans="2:12" s="33" customFormat="1" ht="55.5" customHeight="1" x14ac:dyDescent="0.25">
      <c r="B27" s="10" t="s">
        <v>356</v>
      </c>
      <c r="C27" s="175" t="s">
        <v>57</v>
      </c>
      <c r="D27" s="175"/>
      <c r="E27" s="175"/>
      <c r="F27" s="175"/>
      <c r="G27" s="175"/>
      <c r="H27" s="175"/>
      <c r="I27" s="175"/>
      <c r="J27" s="24"/>
      <c r="K27" s="49"/>
      <c r="L27" s="49"/>
    </row>
    <row r="28" spans="2:12" s="33" customFormat="1" ht="55.5" customHeight="1" x14ac:dyDescent="0.25">
      <c r="B28" s="10" t="s">
        <v>358</v>
      </c>
      <c r="C28" s="175" t="s">
        <v>59</v>
      </c>
      <c r="D28" s="175"/>
      <c r="E28" s="175"/>
      <c r="F28" s="175"/>
      <c r="G28" s="175"/>
      <c r="H28" s="175"/>
      <c r="I28" s="175"/>
      <c r="J28" s="24"/>
      <c r="K28" s="49"/>
      <c r="L28" s="49"/>
    </row>
    <row r="29" spans="2:12" ht="75" customHeight="1" x14ac:dyDescent="0.25">
      <c r="B29" s="174" t="s">
        <v>60</v>
      </c>
      <c r="C29" s="174"/>
      <c r="D29" s="174"/>
      <c r="E29" s="174"/>
      <c r="F29" s="174"/>
      <c r="G29" s="174"/>
      <c r="H29" s="174"/>
      <c r="I29" s="174"/>
      <c r="J29" s="171" t="s">
        <v>61</v>
      </c>
      <c r="K29" s="172"/>
      <c r="L29" s="173"/>
    </row>
  </sheetData>
  <mergeCells count="29">
    <mergeCell ref="B10:C10"/>
    <mergeCell ref="D10:L10"/>
    <mergeCell ref="B2:C6"/>
    <mergeCell ref="B7:L7"/>
    <mergeCell ref="B8:C8"/>
    <mergeCell ref="D8:L8"/>
    <mergeCell ref="B9:C9"/>
    <mergeCell ref="D9:L9"/>
    <mergeCell ref="D2:L6"/>
    <mergeCell ref="C16:I16"/>
    <mergeCell ref="C17:I17"/>
    <mergeCell ref="C18:I18"/>
    <mergeCell ref="C19:I19"/>
    <mergeCell ref="C20:I20"/>
    <mergeCell ref="C11:I11"/>
    <mergeCell ref="C12:I12"/>
    <mergeCell ref="C13:I13"/>
    <mergeCell ref="C14:I14"/>
    <mergeCell ref="C15:I15"/>
    <mergeCell ref="C27:I27"/>
    <mergeCell ref="C28:I28"/>
    <mergeCell ref="B29:I29"/>
    <mergeCell ref="J29:L29"/>
    <mergeCell ref="C21:I21"/>
    <mergeCell ref="C22:I22"/>
    <mergeCell ref="C23:I23"/>
    <mergeCell ref="C24:I24"/>
    <mergeCell ref="C26:I26"/>
    <mergeCell ref="C25:I25"/>
  </mergeCells>
  <hyperlinks>
    <hyperlink ref="M2" location="'HARCAMA BİRİMLERİ ÖMK LİSTELERİ'!A1" display="Ana Sayfa"/>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43" t="s">
        <v>497</v>
      </c>
    </row>
    <row r="2" spans="1:13" ht="21.75" customHeight="1" x14ac:dyDescent="0.25">
      <c r="B2" s="179"/>
      <c r="C2" s="179"/>
      <c r="D2" s="180" t="s">
        <v>498</v>
      </c>
      <c r="E2" s="181"/>
      <c r="F2" s="181"/>
      <c r="G2" s="181"/>
      <c r="H2" s="181"/>
      <c r="I2" s="181"/>
      <c r="J2" s="182"/>
      <c r="K2" s="182"/>
      <c r="L2" s="183"/>
      <c r="M2" s="1" t="s">
        <v>3</v>
      </c>
    </row>
    <row r="3" spans="1:13" ht="21.75" customHeight="1" x14ac:dyDescent="0.25">
      <c r="B3" s="179"/>
      <c r="C3" s="179"/>
      <c r="D3" s="184"/>
      <c r="E3" s="185"/>
      <c r="F3" s="185"/>
      <c r="G3" s="185"/>
      <c r="H3" s="185"/>
      <c r="I3" s="185"/>
      <c r="J3" s="186"/>
      <c r="K3" s="186"/>
      <c r="L3" s="187"/>
      <c r="M3" s="2"/>
    </row>
    <row r="4" spans="1:13" ht="21.75" customHeight="1" x14ac:dyDescent="0.25">
      <c r="B4" s="179"/>
      <c r="C4" s="179"/>
      <c r="D4" s="184"/>
      <c r="E4" s="185"/>
      <c r="F4" s="185"/>
      <c r="G4" s="185"/>
      <c r="H4" s="185"/>
      <c r="I4" s="185"/>
      <c r="J4" s="186"/>
      <c r="K4" s="186"/>
      <c r="L4" s="187"/>
      <c r="M4" s="2"/>
    </row>
    <row r="5" spans="1:13" ht="21.75" customHeight="1" x14ac:dyDescent="0.25">
      <c r="B5" s="179"/>
      <c r="C5" s="179"/>
      <c r="D5" s="184"/>
      <c r="E5" s="185"/>
      <c r="F5" s="185"/>
      <c r="G5" s="185"/>
      <c r="H5" s="185"/>
      <c r="I5" s="185"/>
      <c r="J5" s="186"/>
      <c r="K5" s="186"/>
      <c r="L5" s="187"/>
    </row>
    <row r="6" spans="1:13" ht="21.75" customHeight="1" x14ac:dyDescent="0.25">
      <c r="B6" s="179"/>
      <c r="C6" s="179"/>
      <c r="D6" s="188"/>
      <c r="E6" s="189"/>
      <c r="F6" s="189"/>
      <c r="G6" s="189"/>
      <c r="H6" s="189"/>
      <c r="I6" s="189"/>
      <c r="J6" s="190"/>
      <c r="K6" s="190"/>
      <c r="L6" s="191"/>
    </row>
    <row r="7" spans="1:13" ht="30" customHeight="1" x14ac:dyDescent="0.25">
      <c r="B7" s="205" t="s">
        <v>499</v>
      </c>
      <c r="C7" s="206"/>
      <c r="D7" s="206"/>
      <c r="E7" s="206"/>
      <c r="F7" s="206"/>
      <c r="G7" s="206"/>
      <c r="H7" s="206"/>
      <c r="I7" s="206"/>
      <c r="J7" s="206"/>
      <c r="K7" s="206"/>
      <c r="L7" s="207"/>
    </row>
    <row r="8" spans="1:13" ht="20.100000000000001" customHeight="1" x14ac:dyDescent="0.25">
      <c r="B8" s="195" t="s">
        <v>5</v>
      </c>
      <c r="C8" s="195"/>
      <c r="D8" s="195"/>
      <c r="E8" s="195"/>
      <c r="F8" s="195"/>
      <c r="G8" s="195"/>
      <c r="H8" s="195"/>
      <c r="I8" s="195"/>
      <c r="J8" s="195"/>
      <c r="K8" s="195"/>
      <c r="L8" s="195"/>
    </row>
    <row r="9" spans="1:13" ht="20.100000000000001" customHeight="1" x14ac:dyDescent="0.25">
      <c r="B9" s="195" t="s">
        <v>6</v>
      </c>
      <c r="C9" s="195"/>
      <c r="D9" s="196"/>
      <c r="E9" s="196"/>
      <c r="F9" s="196"/>
      <c r="G9" s="196"/>
      <c r="H9" s="196"/>
      <c r="I9" s="196"/>
      <c r="J9" s="196"/>
      <c r="K9" s="196"/>
      <c r="L9" s="196"/>
    </row>
    <row r="10" spans="1:13" ht="20.100000000000001" customHeight="1" x14ac:dyDescent="0.25">
      <c r="B10" s="195" t="s">
        <v>7</v>
      </c>
      <c r="C10" s="195"/>
      <c r="D10" s="196"/>
      <c r="E10" s="196"/>
      <c r="F10" s="196"/>
      <c r="G10" s="196"/>
      <c r="H10" s="196"/>
      <c r="I10" s="196"/>
      <c r="J10" s="196"/>
      <c r="K10" s="196"/>
      <c r="L10" s="196"/>
      <c r="M10" s="4"/>
    </row>
    <row r="11" spans="1:13" x14ac:dyDescent="0.25">
      <c r="B11" s="21" t="s">
        <v>8</v>
      </c>
      <c r="C11" s="197" t="s">
        <v>9</v>
      </c>
      <c r="D11" s="197"/>
      <c r="E11" s="197"/>
      <c r="F11" s="197"/>
      <c r="G11" s="197"/>
      <c r="H11" s="197"/>
      <c r="I11" s="197"/>
      <c r="J11" s="20" t="s">
        <v>10</v>
      </c>
      <c r="K11" s="20" t="s">
        <v>11</v>
      </c>
      <c r="L11" s="20" t="s">
        <v>12</v>
      </c>
    </row>
    <row r="12" spans="1:13" s="33" customFormat="1" ht="33.75" customHeight="1" x14ac:dyDescent="0.25">
      <c r="B12" s="10">
        <v>1</v>
      </c>
      <c r="C12" s="175" t="s">
        <v>76</v>
      </c>
      <c r="D12" s="175"/>
      <c r="E12" s="175"/>
      <c r="F12" s="175"/>
      <c r="G12" s="175"/>
      <c r="H12" s="175"/>
      <c r="I12" s="175"/>
      <c r="J12" s="24"/>
      <c r="K12" s="49"/>
      <c r="L12" s="49"/>
    </row>
    <row r="13" spans="1:13" s="33" customFormat="1" ht="33.75" customHeight="1" x14ac:dyDescent="0.25">
      <c r="B13" s="10" t="s">
        <v>65</v>
      </c>
      <c r="C13" s="175" t="s">
        <v>93</v>
      </c>
      <c r="D13" s="175"/>
      <c r="E13" s="175"/>
      <c r="F13" s="175"/>
      <c r="G13" s="175"/>
      <c r="H13" s="175"/>
      <c r="I13" s="175"/>
      <c r="J13" s="24"/>
      <c r="K13" s="49"/>
      <c r="L13" s="49"/>
    </row>
    <row r="14" spans="1:13" s="33" customFormat="1" ht="33.75" customHeight="1" x14ac:dyDescent="0.25">
      <c r="B14" s="10" t="s">
        <v>77</v>
      </c>
      <c r="C14" s="175" t="s">
        <v>80</v>
      </c>
      <c r="D14" s="175"/>
      <c r="E14" s="175"/>
      <c r="F14" s="175"/>
      <c r="G14" s="175"/>
      <c r="H14" s="175"/>
      <c r="I14" s="175"/>
      <c r="J14" s="24"/>
      <c r="K14" s="49"/>
      <c r="L14" s="49"/>
    </row>
    <row r="15" spans="1:13" s="33" customFormat="1" ht="33.75" customHeight="1" x14ac:dyDescent="0.25">
      <c r="B15" s="10" t="s">
        <v>79</v>
      </c>
      <c r="C15" s="175" t="s">
        <v>500</v>
      </c>
      <c r="D15" s="175"/>
      <c r="E15" s="175"/>
      <c r="F15" s="175"/>
      <c r="G15" s="175"/>
      <c r="H15" s="175"/>
      <c r="I15" s="175"/>
      <c r="J15" s="24"/>
      <c r="K15" s="49"/>
      <c r="L15" s="49"/>
    </row>
    <row r="16" spans="1:13" s="33" customFormat="1" ht="33.75" customHeight="1" x14ac:dyDescent="0.25">
      <c r="B16" s="10" t="s">
        <v>81</v>
      </c>
      <c r="C16" s="175" t="s">
        <v>501</v>
      </c>
      <c r="D16" s="175"/>
      <c r="E16" s="175"/>
      <c r="F16" s="175"/>
      <c r="G16" s="175"/>
      <c r="H16" s="175"/>
      <c r="I16" s="175"/>
      <c r="J16" s="24"/>
      <c r="K16" s="49"/>
      <c r="L16" s="49"/>
    </row>
    <row r="17" spans="2:12" s="33" customFormat="1" ht="33.75" customHeight="1" x14ac:dyDescent="0.25">
      <c r="B17" s="10" t="s">
        <v>14</v>
      </c>
      <c r="C17" s="175" t="s">
        <v>502</v>
      </c>
      <c r="D17" s="175"/>
      <c r="E17" s="175"/>
      <c r="F17" s="175"/>
      <c r="G17" s="175"/>
      <c r="H17" s="175"/>
      <c r="I17" s="175"/>
      <c r="J17" s="24"/>
      <c r="K17" s="49"/>
      <c r="L17" s="49"/>
    </row>
    <row r="18" spans="2:12" s="33" customFormat="1" ht="64.5" customHeight="1" x14ac:dyDescent="0.25">
      <c r="B18" s="10" t="s">
        <v>68</v>
      </c>
      <c r="C18" s="175" t="s">
        <v>503</v>
      </c>
      <c r="D18" s="175"/>
      <c r="E18" s="175"/>
      <c r="F18" s="175"/>
      <c r="G18" s="175"/>
      <c r="H18" s="175"/>
      <c r="I18" s="175"/>
      <c r="J18" s="24"/>
      <c r="K18" s="49"/>
      <c r="L18" s="49"/>
    </row>
    <row r="19" spans="2:12" s="33" customFormat="1" ht="110.25" customHeight="1" x14ac:dyDescent="0.25">
      <c r="B19" s="10" t="s">
        <v>392</v>
      </c>
      <c r="C19" s="175" t="s">
        <v>504</v>
      </c>
      <c r="D19" s="175"/>
      <c r="E19" s="175"/>
      <c r="F19" s="175"/>
      <c r="G19" s="175"/>
      <c r="H19" s="175"/>
      <c r="I19" s="175"/>
      <c r="J19" s="24"/>
      <c r="K19" s="49"/>
      <c r="L19" s="49"/>
    </row>
    <row r="20" spans="2:12" s="33" customFormat="1" ht="33.75" customHeight="1" x14ac:dyDescent="0.25">
      <c r="B20" s="10" t="s">
        <v>16</v>
      </c>
      <c r="C20" s="175" t="s">
        <v>505</v>
      </c>
      <c r="D20" s="175"/>
      <c r="E20" s="175"/>
      <c r="F20" s="175"/>
      <c r="G20" s="175"/>
      <c r="H20" s="175"/>
      <c r="I20" s="175"/>
      <c r="J20" s="24"/>
      <c r="K20" s="49"/>
      <c r="L20" s="49"/>
    </row>
    <row r="21" spans="2:12" s="33" customFormat="1" ht="33.75" customHeight="1" x14ac:dyDescent="0.25">
      <c r="B21" s="10" t="s">
        <v>124</v>
      </c>
      <c r="C21" s="175" t="s">
        <v>506</v>
      </c>
      <c r="D21" s="175"/>
      <c r="E21" s="175"/>
      <c r="F21" s="175"/>
      <c r="G21" s="175"/>
      <c r="H21" s="175"/>
      <c r="I21" s="175"/>
      <c r="J21" s="24"/>
      <c r="K21" s="49"/>
      <c r="L21" s="49"/>
    </row>
    <row r="22" spans="2:12" s="33" customFormat="1" ht="33.75" customHeight="1" x14ac:dyDescent="0.25">
      <c r="B22" s="10" t="s">
        <v>126</v>
      </c>
      <c r="C22" s="175" t="s">
        <v>507</v>
      </c>
      <c r="D22" s="175"/>
      <c r="E22" s="175"/>
      <c r="F22" s="175"/>
      <c r="G22" s="175"/>
      <c r="H22" s="175"/>
      <c r="I22" s="175"/>
      <c r="J22" s="24"/>
      <c r="K22" s="49"/>
      <c r="L22" s="49"/>
    </row>
    <row r="23" spans="2:12" s="33" customFormat="1" ht="33.75" customHeight="1" x14ac:dyDescent="0.25">
      <c r="B23" s="10" t="s">
        <v>18</v>
      </c>
      <c r="C23" s="175" t="s">
        <v>508</v>
      </c>
      <c r="D23" s="175"/>
      <c r="E23" s="175"/>
      <c r="F23" s="175"/>
      <c r="G23" s="175"/>
      <c r="H23" s="175"/>
      <c r="I23" s="175"/>
      <c r="J23" s="24"/>
      <c r="K23" s="49"/>
      <c r="L23" s="49"/>
    </row>
    <row r="24" spans="2:12" s="33" customFormat="1" ht="33.75" customHeight="1" x14ac:dyDescent="0.25">
      <c r="B24" s="10" t="s">
        <v>72</v>
      </c>
      <c r="C24" s="175" t="s">
        <v>509</v>
      </c>
      <c r="D24" s="175"/>
      <c r="E24" s="175"/>
      <c r="F24" s="175"/>
      <c r="G24" s="175"/>
      <c r="H24" s="175"/>
      <c r="I24" s="175"/>
      <c r="J24" s="24"/>
      <c r="K24" s="49"/>
      <c r="L24" s="49"/>
    </row>
    <row r="25" spans="2:12" s="33" customFormat="1" ht="33.75" customHeight="1" x14ac:dyDescent="0.25">
      <c r="B25" s="10" t="s">
        <v>510</v>
      </c>
      <c r="C25" s="175" t="s">
        <v>511</v>
      </c>
      <c r="D25" s="175"/>
      <c r="E25" s="175"/>
      <c r="F25" s="175"/>
      <c r="G25" s="175"/>
      <c r="H25" s="175"/>
      <c r="I25" s="175"/>
      <c r="J25" s="24"/>
      <c r="K25" s="49"/>
      <c r="L25" s="49"/>
    </row>
    <row r="26" spans="2:12" s="33" customFormat="1" ht="33.75" customHeight="1" x14ac:dyDescent="0.25">
      <c r="B26" s="10" t="s">
        <v>183</v>
      </c>
      <c r="C26" s="175" t="s">
        <v>512</v>
      </c>
      <c r="D26" s="175"/>
      <c r="E26" s="175"/>
      <c r="F26" s="175"/>
      <c r="G26" s="175"/>
      <c r="H26" s="175"/>
      <c r="I26" s="175"/>
      <c r="J26" s="24"/>
      <c r="K26" s="49"/>
      <c r="L26" s="49"/>
    </row>
    <row r="27" spans="2:12" s="33" customFormat="1" ht="33.75" customHeight="1" x14ac:dyDescent="0.25">
      <c r="B27" s="10" t="s">
        <v>184</v>
      </c>
      <c r="C27" s="175" t="s">
        <v>513</v>
      </c>
      <c r="D27" s="175"/>
      <c r="E27" s="175"/>
      <c r="F27" s="175"/>
      <c r="G27" s="175"/>
      <c r="H27" s="175"/>
      <c r="I27" s="175"/>
      <c r="J27" s="24"/>
      <c r="K27" s="49"/>
      <c r="L27" s="49"/>
    </row>
    <row r="28" spans="2:12" s="33" customFormat="1" ht="33.75" customHeight="1" x14ac:dyDescent="0.25">
      <c r="B28" s="10" t="s">
        <v>20</v>
      </c>
      <c r="C28" s="175" t="s">
        <v>53</v>
      </c>
      <c r="D28" s="175"/>
      <c r="E28" s="175"/>
      <c r="F28" s="175"/>
      <c r="G28" s="175"/>
      <c r="H28" s="175"/>
      <c r="I28" s="175"/>
      <c r="J28" s="24"/>
      <c r="K28" s="49"/>
      <c r="L28" s="49"/>
    </row>
    <row r="29" spans="2:12" s="33" customFormat="1" ht="33.75" customHeight="1" x14ac:dyDescent="0.25">
      <c r="B29" s="10" t="s">
        <v>22</v>
      </c>
      <c r="C29" s="175" t="s">
        <v>514</v>
      </c>
      <c r="D29" s="175"/>
      <c r="E29" s="175"/>
      <c r="F29" s="175"/>
      <c r="G29" s="175"/>
      <c r="H29" s="175"/>
      <c r="I29" s="175"/>
      <c r="J29" s="24"/>
      <c r="K29" s="49"/>
      <c r="L29" s="49"/>
    </row>
    <row r="30" spans="2:12" s="33" customFormat="1" ht="33.75" customHeight="1" x14ac:dyDescent="0.25">
      <c r="B30" s="10" t="s">
        <v>24</v>
      </c>
      <c r="C30" s="175" t="s">
        <v>515</v>
      </c>
      <c r="D30" s="175"/>
      <c r="E30" s="175"/>
      <c r="F30" s="175"/>
      <c r="G30" s="175"/>
      <c r="H30" s="175"/>
      <c r="I30" s="175"/>
      <c r="J30" s="24"/>
      <c r="K30" s="49"/>
      <c r="L30" s="49"/>
    </row>
    <row r="31" spans="2:12" s="33" customFormat="1" ht="33.75" customHeight="1" x14ac:dyDescent="0.25">
      <c r="B31" s="10" t="s">
        <v>44</v>
      </c>
      <c r="C31" s="175" t="s">
        <v>55</v>
      </c>
      <c r="D31" s="175"/>
      <c r="E31" s="175"/>
      <c r="F31" s="175"/>
      <c r="G31" s="175"/>
      <c r="H31" s="175"/>
      <c r="I31" s="175"/>
      <c r="J31" s="24"/>
      <c r="K31" s="49"/>
      <c r="L31" s="49"/>
    </row>
    <row r="32" spans="2:12" s="33" customFormat="1" ht="33.75" customHeight="1" x14ac:dyDescent="0.25">
      <c r="B32" s="10" t="s">
        <v>246</v>
      </c>
      <c r="C32" s="175" t="s">
        <v>57</v>
      </c>
      <c r="D32" s="175"/>
      <c r="E32" s="175"/>
      <c r="F32" s="175"/>
      <c r="G32" s="175"/>
      <c r="H32" s="175"/>
      <c r="I32" s="175"/>
      <c r="J32" s="24"/>
      <c r="K32" s="49"/>
      <c r="L32" s="49"/>
    </row>
    <row r="33" spans="2:12" s="33" customFormat="1" ht="33.75" customHeight="1" x14ac:dyDescent="0.25">
      <c r="B33" s="10" t="s">
        <v>248</v>
      </c>
      <c r="C33" s="175" t="s">
        <v>59</v>
      </c>
      <c r="D33" s="175"/>
      <c r="E33" s="175"/>
      <c r="F33" s="175"/>
      <c r="G33" s="175"/>
      <c r="H33" s="175"/>
      <c r="I33" s="175"/>
      <c r="J33" s="24"/>
      <c r="K33" s="49"/>
      <c r="L33" s="49"/>
    </row>
    <row r="34" spans="2:12" ht="75" customHeight="1" x14ac:dyDescent="0.25">
      <c r="B34" s="174" t="s">
        <v>60</v>
      </c>
      <c r="C34" s="174"/>
      <c r="D34" s="174"/>
      <c r="E34" s="174"/>
      <c r="F34" s="174"/>
      <c r="G34" s="174"/>
      <c r="H34" s="174"/>
      <c r="I34" s="174"/>
      <c r="J34" s="171" t="s">
        <v>61</v>
      </c>
      <c r="K34" s="172"/>
      <c r="L34" s="173"/>
    </row>
  </sheetData>
  <mergeCells count="34">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3:I23"/>
    <mergeCell ref="C24:I24"/>
    <mergeCell ref="C25:I25"/>
    <mergeCell ref="C26:I26"/>
    <mergeCell ref="C27:I27"/>
    <mergeCell ref="C33:I33"/>
    <mergeCell ref="B34:I34"/>
    <mergeCell ref="J34:L34"/>
    <mergeCell ref="C28:I28"/>
    <mergeCell ref="C29:I29"/>
    <mergeCell ref="C30:I30"/>
    <mergeCell ref="C31:I31"/>
    <mergeCell ref="C32:I32"/>
  </mergeCells>
  <hyperlinks>
    <hyperlink ref="A1" location="'HARCAMA BİRİMLERİ ÖMK LİSTELERİ'!A1" display="HARCAMA BİRİMLERİ ÖMK LİSTELERİ'!A1"/>
    <hyperlink ref="M2" location="'HARCAMA BİRİMLERİ ÖMK LİSTELERİ'!A1" display="Ana Sayfa"/>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3" t="s">
        <v>516</v>
      </c>
    </row>
    <row r="2" spans="1:13" ht="21.75" customHeight="1" x14ac:dyDescent="0.25">
      <c r="B2" s="179"/>
      <c r="C2" s="179"/>
      <c r="D2" s="180" t="s">
        <v>517</v>
      </c>
      <c r="E2" s="181"/>
      <c r="F2" s="181"/>
      <c r="G2" s="181"/>
      <c r="H2" s="181"/>
      <c r="I2" s="181"/>
      <c r="J2" s="182"/>
      <c r="K2" s="182"/>
      <c r="L2" s="183"/>
      <c r="M2" s="1" t="s">
        <v>3</v>
      </c>
    </row>
    <row r="3" spans="1:13" ht="21.75" customHeight="1" x14ac:dyDescent="0.25">
      <c r="B3" s="179"/>
      <c r="C3" s="179"/>
      <c r="D3" s="184"/>
      <c r="E3" s="185"/>
      <c r="F3" s="185"/>
      <c r="G3" s="185"/>
      <c r="H3" s="185"/>
      <c r="I3" s="185"/>
      <c r="J3" s="186"/>
      <c r="K3" s="186"/>
      <c r="L3" s="187"/>
      <c r="M3" s="2"/>
    </row>
    <row r="4" spans="1:13" ht="21.75" customHeight="1" x14ac:dyDescent="0.25">
      <c r="B4" s="179"/>
      <c r="C4" s="179"/>
      <c r="D4" s="184"/>
      <c r="E4" s="185"/>
      <c r="F4" s="185"/>
      <c r="G4" s="185"/>
      <c r="H4" s="185"/>
      <c r="I4" s="185"/>
      <c r="J4" s="186"/>
      <c r="K4" s="186"/>
      <c r="L4" s="187"/>
      <c r="M4" s="2"/>
    </row>
    <row r="5" spans="1:13" ht="21.75" customHeight="1" x14ac:dyDescent="0.25">
      <c r="B5" s="179"/>
      <c r="C5" s="179"/>
      <c r="D5" s="184"/>
      <c r="E5" s="185"/>
      <c r="F5" s="185"/>
      <c r="G5" s="185"/>
      <c r="H5" s="185"/>
      <c r="I5" s="185"/>
      <c r="J5" s="186"/>
      <c r="K5" s="186"/>
      <c r="L5" s="187"/>
    </row>
    <row r="6" spans="1:13" ht="21.75" customHeight="1" x14ac:dyDescent="0.25">
      <c r="B6" s="179"/>
      <c r="C6" s="179"/>
      <c r="D6" s="188"/>
      <c r="E6" s="189"/>
      <c r="F6" s="189"/>
      <c r="G6" s="189"/>
      <c r="H6" s="189"/>
      <c r="I6" s="189"/>
      <c r="J6" s="190"/>
      <c r="K6" s="190"/>
      <c r="L6" s="191"/>
    </row>
    <row r="7" spans="1:13" ht="30" customHeight="1" x14ac:dyDescent="0.25">
      <c r="B7" s="192" t="s">
        <v>518</v>
      </c>
      <c r="C7" s="193"/>
      <c r="D7" s="193"/>
      <c r="E7" s="193"/>
      <c r="F7" s="193"/>
      <c r="G7" s="193"/>
      <c r="H7" s="193"/>
      <c r="I7" s="193"/>
      <c r="J7" s="193"/>
      <c r="K7" s="193"/>
      <c r="L7" s="194"/>
    </row>
    <row r="8" spans="1:13" ht="20.100000000000001" customHeight="1" x14ac:dyDescent="0.25">
      <c r="B8" s="195" t="s">
        <v>5</v>
      </c>
      <c r="C8" s="195"/>
      <c r="D8" s="195"/>
      <c r="E8" s="195"/>
      <c r="F8" s="195"/>
      <c r="G8" s="195"/>
      <c r="H8" s="195"/>
      <c r="I8" s="195"/>
      <c r="J8" s="195"/>
      <c r="K8" s="195"/>
      <c r="L8" s="195"/>
    </row>
    <row r="9" spans="1:13" ht="20.100000000000001" customHeight="1" x14ac:dyDescent="0.25">
      <c r="B9" s="195" t="s">
        <v>6</v>
      </c>
      <c r="C9" s="195"/>
      <c r="D9" s="196"/>
      <c r="E9" s="196"/>
      <c r="F9" s="196"/>
      <c r="G9" s="196"/>
      <c r="H9" s="196"/>
      <c r="I9" s="196"/>
      <c r="J9" s="196"/>
      <c r="K9" s="196"/>
      <c r="L9" s="196"/>
    </row>
    <row r="10" spans="1:13" ht="20.100000000000001" customHeight="1" x14ac:dyDescent="0.25">
      <c r="B10" s="195" t="s">
        <v>7</v>
      </c>
      <c r="C10" s="195"/>
      <c r="D10" s="196"/>
      <c r="E10" s="196"/>
      <c r="F10" s="196"/>
      <c r="G10" s="196"/>
      <c r="H10" s="196"/>
      <c r="I10" s="196"/>
      <c r="J10" s="196"/>
      <c r="K10" s="196"/>
      <c r="L10" s="196"/>
      <c r="M10" s="4"/>
    </row>
    <row r="11" spans="1:13" x14ac:dyDescent="0.25">
      <c r="B11" s="21" t="s">
        <v>8</v>
      </c>
      <c r="C11" s="197" t="s">
        <v>9</v>
      </c>
      <c r="D11" s="197"/>
      <c r="E11" s="197"/>
      <c r="F11" s="197"/>
      <c r="G11" s="197"/>
      <c r="H11" s="197"/>
      <c r="I11" s="197"/>
      <c r="J11" s="20" t="s">
        <v>10</v>
      </c>
      <c r="K11" s="20" t="s">
        <v>11</v>
      </c>
      <c r="L11" s="20" t="s">
        <v>12</v>
      </c>
    </row>
    <row r="12" spans="1:13" s="33" customFormat="1" ht="30" customHeight="1" x14ac:dyDescent="0.25">
      <c r="B12" s="26">
        <v>1</v>
      </c>
      <c r="C12" s="175" t="s">
        <v>76</v>
      </c>
      <c r="D12" s="175"/>
      <c r="E12" s="175"/>
      <c r="F12" s="175"/>
      <c r="G12" s="175"/>
      <c r="H12" s="175"/>
      <c r="I12" s="175"/>
      <c r="J12" s="24"/>
      <c r="K12" s="49"/>
      <c r="L12" s="49"/>
    </row>
    <row r="13" spans="1:13" s="33" customFormat="1" ht="30" customHeight="1" x14ac:dyDescent="0.25">
      <c r="B13" s="10" t="s">
        <v>65</v>
      </c>
      <c r="C13" s="175" t="s">
        <v>93</v>
      </c>
      <c r="D13" s="175"/>
      <c r="E13" s="175"/>
      <c r="F13" s="175"/>
      <c r="G13" s="175"/>
      <c r="H13" s="175"/>
      <c r="I13" s="175"/>
      <c r="J13" s="24"/>
      <c r="K13" s="49"/>
      <c r="L13" s="49"/>
    </row>
    <row r="14" spans="1:13" s="33" customFormat="1" ht="30" customHeight="1" x14ac:dyDescent="0.25">
      <c r="B14" s="10" t="s">
        <v>77</v>
      </c>
      <c r="C14" s="175" t="s">
        <v>80</v>
      </c>
      <c r="D14" s="175"/>
      <c r="E14" s="175"/>
      <c r="F14" s="175"/>
      <c r="G14" s="175"/>
      <c r="H14" s="175"/>
      <c r="I14" s="175"/>
      <c r="J14" s="24"/>
      <c r="K14" s="49"/>
      <c r="L14" s="49"/>
    </row>
    <row r="15" spans="1:13" s="33" customFormat="1" ht="30" customHeight="1" x14ac:dyDescent="0.25">
      <c r="B15" s="10" t="s">
        <v>79</v>
      </c>
      <c r="C15" s="175" t="s">
        <v>500</v>
      </c>
      <c r="D15" s="175"/>
      <c r="E15" s="175"/>
      <c r="F15" s="175"/>
      <c r="G15" s="175"/>
      <c r="H15" s="175"/>
      <c r="I15" s="175"/>
      <c r="J15" s="24"/>
      <c r="K15" s="49"/>
      <c r="L15" s="49"/>
    </row>
    <row r="16" spans="1:13" s="33" customFormat="1" ht="30" customHeight="1" x14ac:dyDescent="0.25">
      <c r="B16" s="10" t="s">
        <v>81</v>
      </c>
      <c r="C16" s="175" t="s">
        <v>501</v>
      </c>
      <c r="D16" s="175"/>
      <c r="E16" s="175"/>
      <c r="F16" s="175"/>
      <c r="G16" s="175"/>
      <c r="H16" s="175"/>
      <c r="I16" s="175"/>
      <c r="J16" s="24"/>
      <c r="K16" s="49"/>
      <c r="L16" s="49"/>
    </row>
    <row r="17" spans="2:12" s="33" customFormat="1" ht="30" customHeight="1" x14ac:dyDescent="0.25">
      <c r="B17" s="26">
        <v>2</v>
      </c>
      <c r="C17" s="175" t="s">
        <v>519</v>
      </c>
      <c r="D17" s="175"/>
      <c r="E17" s="175"/>
      <c r="F17" s="175"/>
      <c r="G17" s="175"/>
      <c r="H17" s="175"/>
      <c r="I17" s="175"/>
      <c r="J17" s="24"/>
      <c r="K17" s="49"/>
      <c r="L17" s="49"/>
    </row>
    <row r="18" spans="2:12" s="33" customFormat="1" ht="66.75" customHeight="1" x14ac:dyDescent="0.25">
      <c r="B18" s="10" t="s">
        <v>68</v>
      </c>
      <c r="C18" s="175" t="s">
        <v>503</v>
      </c>
      <c r="D18" s="175"/>
      <c r="E18" s="175"/>
      <c r="F18" s="175"/>
      <c r="G18" s="175"/>
      <c r="H18" s="175"/>
      <c r="I18" s="175"/>
      <c r="J18" s="24"/>
      <c r="K18" s="49"/>
      <c r="L18" s="49"/>
    </row>
    <row r="19" spans="2:12" s="33" customFormat="1" ht="109.5" customHeight="1" x14ac:dyDescent="0.25">
      <c r="B19" s="10" t="s">
        <v>392</v>
      </c>
      <c r="C19" s="175" t="s">
        <v>504</v>
      </c>
      <c r="D19" s="175"/>
      <c r="E19" s="175"/>
      <c r="F19" s="175"/>
      <c r="G19" s="175"/>
      <c r="H19" s="175"/>
      <c r="I19" s="175"/>
      <c r="J19" s="24"/>
      <c r="K19" s="49"/>
      <c r="L19" s="49"/>
    </row>
    <row r="20" spans="2:12" s="33" customFormat="1" ht="35.25" customHeight="1" x14ac:dyDescent="0.25">
      <c r="B20" s="26">
        <v>3</v>
      </c>
      <c r="C20" s="175" t="s">
        <v>520</v>
      </c>
      <c r="D20" s="175"/>
      <c r="E20" s="175"/>
      <c r="F20" s="175"/>
      <c r="G20" s="175"/>
      <c r="H20" s="175"/>
      <c r="I20" s="175"/>
      <c r="J20" s="24"/>
      <c r="K20" s="49"/>
      <c r="L20" s="49"/>
    </row>
    <row r="21" spans="2:12" s="33" customFormat="1" ht="35.25" customHeight="1" x14ac:dyDescent="0.25">
      <c r="B21" s="10" t="s">
        <v>124</v>
      </c>
      <c r="C21" s="175" t="s">
        <v>521</v>
      </c>
      <c r="D21" s="175"/>
      <c r="E21" s="175"/>
      <c r="F21" s="175"/>
      <c r="G21" s="175"/>
      <c r="H21" s="175"/>
      <c r="I21" s="175"/>
      <c r="J21" s="24"/>
      <c r="K21" s="49"/>
      <c r="L21" s="49"/>
    </row>
    <row r="22" spans="2:12" s="33" customFormat="1" ht="35.25" customHeight="1" x14ac:dyDescent="0.25">
      <c r="B22" s="10" t="s">
        <v>126</v>
      </c>
      <c r="C22" s="175" t="s">
        <v>522</v>
      </c>
      <c r="D22" s="175"/>
      <c r="E22" s="175"/>
      <c r="F22" s="175"/>
      <c r="G22" s="175"/>
      <c r="H22" s="175"/>
      <c r="I22" s="175"/>
      <c r="J22" s="24"/>
      <c r="K22" s="49"/>
      <c r="L22" s="49"/>
    </row>
    <row r="23" spans="2:12" s="33" customFormat="1" ht="35.25" customHeight="1" x14ac:dyDescent="0.25">
      <c r="B23" s="26">
        <v>4</v>
      </c>
      <c r="C23" s="175" t="s">
        <v>523</v>
      </c>
      <c r="D23" s="175"/>
      <c r="E23" s="175"/>
      <c r="F23" s="175"/>
      <c r="G23" s="175"/>
      <c r="H23" s="175"/>
      <c r="I23" s="175"/>
      <c r="J23" s="24"/>
      <c r="K23" s="49"/>
      <c r="L23" s="49"/>
    </row>
    <row r="24" spans="2:12" s="33" customFormat="1" ht="35.25" customHeight="1" x14ac:dyDescent="0.25">
      <c r="B24" s="10" t="s">
        <v>72</v>
      </c>
      <c r="C24" s="175" t="s">
        <v>524</v>
      </c>
      <c r="D24" s="175"/>
      <c r="E24" s="175"/>
      <c r="F24" s="175"/>
      <c r="G24" s="175"/>
      <c r="H24" s="175"/>
      <c r="I24" s="175"/>
      <c r="J24" s="24"/>
      <c r="K24" s="49"/>
      <c r="L24" s="49"/>
    </row>
    <row r="25" spans="2:12" s="33" customFormat="1" ht="35.25" customHeight="1" x14ac:dyDescent="0.25">
      <c r="B25" s="10" t="s">
        <v>510</v>
      </c>
      <c r="C25" s="175" t="s">
        <v>511</v>
      </c>
      <c r="D25" s="175"/>
      <c r="E25" s="175"/>
      <c r="F25" s="175"/>
      <c r="G25" s="175"/>
      <c r="H25" s="175"/>
      <c r="I25" s="175"/>
      <c r="J25" s="24"/>
      <c r="K25" s="49"/>
      <c r="L25" s="49"/>
    </row>
    <row r="26" spans="2:12" s="33" customFormat="1" ht="35.25" customHeight="1" x14ac:dyDescent="0.25">
      <c r="B26" s="10" t="s">
        <v>183</v>
      </c>
      <c r="C26" s="175" t="s">
        <v>512</v>
      </c>
      <c r="D26" s="175"/>
      <c r="E26" s="175"/>
      <c r="F26" s="175"/>
      <c r="G26" s="175"/>
      <c r="H26" s="175"/>
      <c r="I26" s="175"/>
      <c r="J26" s="24"/>
      <c r="K26" s="49"/>
      <c r="L26" s="49"/>
    </row>
    <row r="27" spans="2:12" s="33" customFormat="1" ht="35.25" customHeight="1" x14ac:dyDescent="0.25">
      <c r="B27" s="10" t="s">
        <v>184</v>
      </c>
      <c r="C27" s="175" t="s">
        <v>525</v>
      </c>
      <c r="D27" s="175"/>
      <c r="E27" s="175"/>
      <c r="F27" s="175"/>
      <c r="G27" s="175"/>
      <c r="H27" s="175"/>
      <c r="I27" s="175"/>
      <c r="J27" s="24"/>
      <c r="K27" s="49"/>
      <c r="L27" s="49"/>
    </row>
    <row r="28" spans="2:12" s="33" customFormat="1" ht="35.25" customHeight="1" x14ac:dyDescent="0.25">
      <c r="B28" s="10" t="s">
        <v>20</v>
      </c>
      <c r="C28" s="175" t="s">
        <v>53</v>
      </c>
      <c r="D28" s="175"/>
      <c r="E28" s="175"/>
      <c r="F28" s="175"/>
      <c r="G28" s="175"/>
      <c r="H28" s="175"/>
      <c r="I28" s="175"/>
      <c r="J28" s="24"/>
      <c r="K28" s="49"/>
      <c r="L28" s="49"/>
    </row>
    <row r="29" spans="2:12" s="33" customFormat="1" ht="35.25" customHeight="1" x14ac:dyDescent="0.25">
      <c r="B29" s="10" t="s">
        <v>22</v>
      </c>
      <c r="C29" s="175" t="s">
        <v>526</v>
      </c>
      <c r="D29" s="175"/>
      <c r="E29" s="175"/>
      <c r="F29" s="175"/>
      <c r="G29" s="175"/>
      <c r="H29" s="175"/>
      <c r="I29" s="175"/>
      <c r="J29" s="24"/>
      <c r="K29" s="49"/>
      <c r="L29" s="49"/>
    </row>
    <row r="30" spans="2:12" s="33" customFormat="1" ht="35.25" customHeight="1" x14ac:dyDescent="0.25">
      <c r="B30" s="10" t="s">
        <v>24</v>
      </c>
      <c r="C30" s="175" t="s">
        <v>515</v>
      </c>
      <c r="D30" s="175"/>
      <c r="E30" s="175"/>
      <c r="F30" s="175"/>
      <c r="G30" s="175"/>
      <c r="H30" s="175"/>
      <c r="I30" s="175"/>
      <c r="J30" s="24"/>
      <c r="K30" s="49"/>
      <c r="L30" s="49"/>
    </row>
    <row r="31" spans="2:12" s="33" customFormat="1" ht="35.25" customHeight="1" x14ac:dyDescent="0.25">
      <c r="B31" s="10" t="s">
        <v>44</v>
      </c>
      <c r="C31" s="175" t="s">
        <v>55</v>
      </c>
      <c r="D31" s="175"/>
      <c r="E31" s="175"/>
      <c r="F31" s="175"/>
      <c r="G31" s="175"/>
      <c r="H31" s="175"/>
      <c r="I31" s="175"/>
      <c r="J31" s="24"/>
      <c r="K31" s="49"/>
      <c r="L31" s="49"/>
    </row>
    <row r="32" spans="2:12" s="33" customFormat="1" ht="35.25" customHeight="1" x14ac:dyDescent="0.25">
      <c r="B32" s="10" t="s">
        <v>246</v>
      </c>
      <c r="C32" s="175" t="s">
        <v>57</v>
      </c>
      <c r="D32" s="175"/>
      <c r="E32" s="175"/>
      <c r="F32" s="175"/>
      <c r="G32" s="175"/>
      <c r="H32" s="175"/>
      <c r="I32" s="175"/>
      <c r="J32" s="24"/>
      <c r="K32" s="49"/>
      <c r="L32" s="49"/>
    </row>
    <row r="33" spans="2:12" s="33" customFormat="1" ht="24" customHeight="1" x14ac:dyDescent="0.25">
      <c r="B33" s="10" t="s">
        <v>248</v>
      </c>
      <c r="C33" s="175" t="s">
        <v>59</v>
      </c>
      <c r="D33" s="175"/>
      <c r="E33" s="175"/>
      <c r="F33" s="175"/>
      <c r="G33" s="175"/>
      <c r="H33" s="175"/>
      <c r="I33" s="175"/>
      <c r="J33" s="24"/>
      <c r="K33" s="49"/>
      <c r="L33" s="49"/>
    </row>
    <row r="34" spans="2:12" ht="75" customHeight="1" x14ac:dyDescent="0.25">
      <c r="B34" s="174" t="s">
        <v>60</v>
      </c>
      <c r="C34" s="174"/>
      <c r="D34" s="174"/>
      <c r="E34" s="174"/>
      <c r="F34" s="174"/>
      <c r="G34" s="174"/>
      <c r="H34" s="174"/>
      <c r="I34" s="174"/>
      <c r="J34" s="171" t="s">
        <v>61</v>
      </c>
      <c r="K34" s="172"/>
      <c r="L34" s="173"/>
    </row>
  </sheetData>
  <mergeCells count="34">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3:I23"/>
    <mergeCell ref="C24:I24"/>
    <mergeCell ref="C25:I25"/>
    <mergeCell ref="C26:I26"/>
    <mergeCell ref="C27:I27"/>
    <mergeCell ref="C33:I33"/>
    <mergeCell ref="B34:I34"/>
    <mergeCell ref="J34:L34"/>
    <mergeCell ref="C28:I28"/>
    <mergeCell ref="C29:I29"/>
    <mergeCell ref="C30:I30"/>
    <mergeCell ref="C31:I31"/>
    <mergeCell ref="C32:I32"/>
  </mergeCells>
  <hyperlinks>
    <hyperlink ref="M2" location="'HARCAMA BİRİMLERİ ÖMK LİSTELERİ'!A1" display="Ana Sayfa"/>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527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528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5.25" customHeight="1" x14ac:dyDescent="0.25">
      <c r="B12" s="10">
        <v>1</v>
      </c>
      <c r="C12" s="175" t="s">
        <v>529</v>
      </c>
      <c r="D12" s="175"/>
      <c r="E12" s="175"/>
      <c r="F12" s="175"/>
      <c r="G12" s="175"/>
      <c r="H12" s="175"/>
      <c r="I12" s="175"/>
      <c r="J12" s="24"/>
      <c r="K12" s="49"/>
      <c r="L12" s="49"/>
    </row>
    <row r="13" spans="2:13" s="33" customFormat="1" ht="35.25" customHeight="1" x14ac:dyDescent="0.25">
      <c r="B13" s="10">
        <v>2</v>
      </c>
      <c r="C13" s="175" t="s">
        <v>530</v>
      </c>
      <c r="D13" s="175"/>
      <c r="E13" s="175"/>
      <c r="F13" s="175"/>
      <c r="G13" s="175"/>
      <c r="H13" s="175"/>
      <c r="I13" s="175"/>
      <c r="J13" s="24"/>
      <c r="K13" s="49"/>
      <c r="L13" s="49"/>
    </row>
    <row r="14" spans="2:13" s="33" customFormat="1" ht="35.25" customHeight="1" x14ac:dyDescent="0.25">
      <c r="B14" s="10" t="s">
        <v>68</v>
      </c>
      <c r="C14" s="175" t="s">
        <v>531</v>
      </c>
      <c r="D14" s="175"/>
      <c r="E14" s="175"/>
      <c r="F14" s="175"/>
      <c r="G14" s="175"/>
      <c r="H14" s="175"/>
      <c r="I14" s="175"/>
      <c r="J14" s="24"/>
      <c r="K14" s="49"/>
      <c r="L14" s="49"/>
    </row>
    <row r="15" spans="2:13" s="33" customFormat="1" ht="35.25" customHeight="1" x14ac:dyDescent="0.25">
      <c r="B15" s="10" t="s">
        <v>392</v>
      </c>
      <c r="C15" s="175" t="s">
        <v>532</v>
      </c>
      <c r="D15" s="175"/>
      <c r="E15" s="175"/>
      <c r="F15" s="175"/>
      <c r="G15" s="175"/>
      <c r="H15" s="175"/>
      <c r="I15" s="175"/>
      <c r="J15" s="24"/>
      <c r="K15" s="49"/>
      <c r="L15" s="49"/>
    </row>
    <row r="16" spans="2:13" s="33" customFormat="1" ht="35.25" customHeight="1" x14ac:dyDescent="0.25">
      <c r="B16" s="10" t="s">
        <v>471</v>
      </c>
      <c r="C16" s="175" t="s">
        <v>533</v>
      </c>
      <c r="D16" s="175"/>
      <c r="E16" s="175"/>
      <c r="F16" s="175"/>
      <c r="G16" s="175"/>
      <c r="H16" s="175"/>
      <c r="I16" s="175"/>
      <c r="J16" s="24"/>
      <c r="K16" s="49"/>
      <c r="L16" s="49"/>
    </row>
    <row r="17" spans="2:12" s="33" customFormat="1" ht="35.25" customHeight="1" x14ac:dyDescent="0.25">
      <c r="B17" s="10" t="s">
        <v>534</v>
      </c>
      <c r="C17" s="175" t="s">
        <v>535</v>
      </c>
      <c r="D17" s="175"/>
      <c r="E17" s="175"/>
      <c r="F17" s="175"/>
      <c r="G17" s="175"/>
      <c r="H17" s="175"/>
      <c r="I17" s="175"/>
      <c r="J17" s="24"/>
      <c r="K17" s="49"/>
      <c r="L17" s="49"/>
    </row>
    <row r="18" spans="2:12" s="33" customFormat="1" ht="35.25" customHeight="1" x14ac:dyDescent="0.25">
      <c r="B18" s="10" t="s">
        <v>16</v>
      </c>
      <c r="C18" s="175" t="s">
        <v>442</v>
      </c>
      <c r="D18" s="175"/>
      <c r="E18" s="175"/>
      <c r="F18" s="175"/>
      <c r="G18" s="175"/>
      <c r="H18" s="175"/>
      <c r="I18" s="175"/>
      <c r="J18" s="24"/>
      <c r="K18" s="49"/>
      <c r="L18" s="49"/>
    </row>
    <row r="19" spans="2:12" s="33" customFormat="1" ht="35.25" customHeight="1" x14ac:dyDescent="0.25">
      <c r="B19" s="10" t="s">
        <v>124</v>
      </c>
      <c r="C19" s="175" t="s">
        <v>536</v>
      </c>
      <c r="D19" s="175"/>
      <c r="E19" s="175"/>
      <c r="F19" s="175"/>
      <c r="G19" s="175"/>
      <c r="H19" s="175"/>
      <c r="I19" s="175"/>
      <c r="J19" s="24"/>
      <c r="K19" s="49"/>
      <c r="L19" s="49"/>
    </row>
    <row r="20" spans="2:12" s="33" customFormat="1" ht="35.25" customHeight="1" x14ac:dyDescent="0.25">
      <c r="B20" s="10" t="s">
        <v>126</v>
      </c>
      <c r="C20" s="175" t="s">
        <v>446</v>
      </c>
      <c r="D20" s="175"/>
      <c r="E20" s="175"/>
      <c r="F20" s="175"/>
      <c r="G20" s="175"/>
      <c r="H20" s="175"/>
      <c r="I20" s="175"/>
      <c r="J20" s="24"/>
      <c r="K20" s="49"/>
      <c r="L20" s="49"/>
    </row>
    <row r="21" spans="2:12" s="33" customFormat="1" ht="35.25" customHeight="1" x14ac:dyDescent="0.25">
      <c r="B21" s="10" t="s">
        <v>128</v>
      </c>
      <c r="C21" s="175" t="s">
        <v>537</v>
      </c>
      <c r="D21" s="175"/>
      <c r="E21" s="175"/>
      <c r="F21" s="175"/>
      <c r="G21" s="175"/>
      <c r="H21" s="175"/>
      <c r="I21" s="175"/>
      <c r="J21" s="24"/>
      <c r="K21" s="49"/>
      <c r="L21" s="49"/>
    </row>
    <row r="22" spans="2:12" s="33" customFormat="1" ht="35.25" customHeight="1" x14ac:dyDescent="0.25">
      <c r="B22" s="10" t="s">
        <v>130</v>
      </c>
      <c r="C22" s="175" t="s">
        <v>448</v>
      </c>
      <c r="D22" s="175"/>
      <c r="E22" s="175"/>
      <c r="F22" s="175"/>
      <c r="G22" s="175"/>
      <c r="H22" s="175"/>
      <c r="I22" s="175"/>
      <c r="J22" s="24"/>
      <c r="K22" s="49"/>
      <c r="L22" s="49"/>
    </row>
    <row r="23" spans="2:12" s="33" customFormat="1" ht="35.25" customHeight="1" x14ac:dyDescent="0.25">
      <c r="B23" s="10" t="s">
        <v>18</v>
      </c>
      <c r="C23" s="175" t="s">
        <v>53</v>
      </c>
      <c r="D23" s="175"/>
      <c r="E23" s="175"/>
      <c r="F23" s="175"/>
      <c r="G23" s="175"/>
      <c r="H23" s="175"/>
      <c r="I23" s="175"/>
      <c r="J23" s="24"/>
      <c r="K23" s="49"/>
      <c r="L23" s="49"/>
    </row>
    <row r="24" spans="2:12" s="33" customFormat="1" ht="35.25" customHeight="1" x14ac:dyDescent="0.25">
      <c r="B24" s="10" t="s">
        <v>20</v>
      </c>
      <c r="C24" s="175" t="s">
        <v>538</v>
      </c>
      <c r="D24" s="175"/>
      <c r="E24" s="175"/>
      <c r="F24" s="175"/>
      <c r="G24" s="175"/>
      <c r="H24" s="175"/>
      <c r="I24" s="175"/>
      <c r="J24" s="24"/>
      <c r="K24" s="49"/>
      <c r="L24" s="49"/>
    </row>
    <row r="25" spans="2:12" s="33" customFormat="1" ht="35.25" customHeight="1" x14ac:dyDescent="0.25">
      <c r="B25" s="10" t="s">
        <v>356</v>
      </c>
      <c r="C25" s="175" t="s">
        <v>53</v>
      </c>
      <c r="D25" s="175"/>
      <c r="E25" s="175"/>
      <c r="F25" s="175"/>
      <c r="G25" s="175"/>
      <c r="H25" s="175"/>
      <c r="I25" s="175"/>
      <c r="J25" s="24"/>
      <c r="K25" s="49"/>
      <c r="L25" s="49"/>
    </row>
    <row r="26" spans="2:12" s="33" customFormat="1" ht="35.25" customHeight="1" x14ac:dyDescent="0.25">
      <c r="B26" s="10" t="s">
        <v>22</v>
      </c>
      <c r="C26" s="175" t="s">
        <v>386</v>
      </c>
      <c r="D26" s="175"/>
      <c r="E26" s="175"/>
      <c r="F26" s="175"/>
      <c r="G26" s="175"/>
      <c r="H26" s="175"/>
      <c r="I26" s="175"/>
      <c r="J26" s="24"/>
      <c r="K26" s="49"/>
      <c r="L26" s="49"/>
    </row>
    <row r="27" spans="2:12" s="33" customFormat="1" ht="35.25" customHeight="1" x14ac:dyDescent="0.25">
      <c r="B27" s="10" t="s">
        <v>24</v>
      </c>
      <c r="C27" s="176" t="s">
        <v>452</v>
      </c>
      <c r="D27" s="177"/>
      <c r="E27" s="177"/>
      <c r="F27" s="177"/>
      <c r="G27" s="177"/>
      <c r="H27" s="177"/>
      <c r="I27" s="178"/>
      <c r="J27" s="24"/>
      <c r="K27" s="77"/>
      <c r="L27" s="77"/>
    </row>
    <row r="28" spans="2:12" s="33" customFormat="1" ht="35.25" customHeight="1" x14ac:dyDescent="0.25">
      <c r="B28" s="10" t="s">
        <v>44</v>
      </c>
      <c r="C28" s="175" t="s">
        <v>55</v>
      </c>
      <c r="D28" s="175"/>
      <c r="E28" s="175"/>
      <c r="F28" s="175"/>
      <c r="G28" s="175"/>
      <c r="H28" s="175"/>
      <c r="I28" s="175"/>
      <c r="J28" s="24"/>
      <c r="K28" s="49"/>
      <c r="L28" s="49"/>
    </row>
    <row r="29" spans="2:12" s="33" customFormat="1" ht="35.25" customHeight="1" x14ac:dyDescent="0.25">
      <c r="B29" s="10" t="s">
        <v>246</v>
      </c>
      <c r="C29" s="175" t="s">
        <v>57</v>
      </c>
      <c r="D29" s="175"/>
      <c r="E29" s="175"/>
      <c r="F29" s="175"/>
      <c r="G29" s="175"/>
      <c r="H29" s="175"/>
      <c r="I29" s="175"/>
      <c r="J29" s="24"/>
      <c r="K29" s="49"/>
      <c r="L29" s="49"/>
    </row>
    <row r="30" spans="2:12" s="33" customFormat="1" ht="35.25" customHeight="1" x14ac:dyDescent="0.25">
      <c r="B30" s="10" t="s">
        <v>248</v>
      </c>
      <c r="C30" s="175" t="s">
        <v>59</v>
      </c>
      <c r="D30" s="175"/>
      <c r="E30" s="175"/>
      <c r="F30" s="175"/>
      <c r="G30" s="175"/>
      <c r="H30" s="175"/>
      <c r="I30" s="175"/>
      <c r="J30" s="24"/>
      <c r="K30" s="49"/>
      <c r="L30" s="49"/>
    </row>
    <row r="31" spans="2:12" ht="75" customHeight="1" x14ac:dyDescent="0.25">
      <c r="B31" s="174" t="s">
        <v>60</v>
      </c>
      <c r="C31" s="174"/>
      <c r="D31" s="174"/>
      <c r="E31" s="174"/>
      <c r="F31" s="174"/>
      <c r="G31" s="174"/>
      <c r="H31" s="174"/>
      <c r="I31" s="174"/>
      <c r="J31" s="171" t="s">
        <v>61</v>
      </c>
      <c r="K31" s="172"/>
      <c r="L31" s="173"/>
    </row>
  </sheetData>
  <mergeCells count="31">
    <mergeCell ref="C27:I27"/>
    <mergeCell ref="B10:C10"/>
    <mergeCell ref="D10:L10"/>
    <mergeCell ref="B2:C6"/>
    <mergeCell ref="B7:L7"/>
    <mergeCell ref="B8:C8"/>
    <mergeCell ref="D8:L8"/>
    <mergeCell ref="B9:C9"/>
    <mergeCell ref="D9:L9"/>
    <mergeCell ref="C22:I22"/>
    <mergeCell ref="C11:I11"/>
    <mergeCell ref="C12:I12"/>
    <mergeCell ref="C13:I13"/>
    <mergeCell ref="C14:I14"/>
    <mergeCell ref="C15:I15"/>
    <mergeCell ref="D2:L6"/>
    <mergeCell ref="C28:I28"/>
    <mergeCell ref="C29:I29"/>
    <mergeCell ref="C30:I30"/>
    <mergeCell ref="B31:I31"/>
    <mergeCell ref="J31:L31"/>
    <mergeCell ref="C21:I21"/>
    <mergeCell ref="C23:I23"/>
    <mergeCell ref="C24:I24"/>
    <mergeCell ref="C25:I25"/>
    <mergeCell ref="C26:I26"/>
    <mergeCell ref="C16:I16"/>
    <mergeCell ref="C17:I17"/>
    <mergeCell ref="C18:I18"/>
    <mergeCell ref="C19:I19"/>
    <mergeCell ref="C20:I20"/>
  </mergeCells>
  <hyperlinks>
    <hyperlink ref="M2" location="'HARCAMA BİRİMLERİ ÖMK LİSTELERİ'!A1" display="Ana Sayfa"/>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5"/>
  <sheetViews>
    <sheetView workbookViewId="0">
      <selection activeCell="M2" sqref="M2"/>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539</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540</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49.5" customHeight="1" x14ac:dyDescent="0.25">
      <c r="B12" s="10">
        <v>1</v>
      </c>
      <c r="C12" s="175" t="s">
        <v>76</v>
      </c>
      <c r="D12" s="175"/>
      <c r="E12" s="175"/>
      <c r="F12" s="175"/>
      <c r="G12" s="175"/>
      <c r="H12" s="175"/>
      <c r="I12" s="175"/>
      <c r="J12" s="24"/>
      <c r="K12" s="49"/>
      <c r="L12" s="49"/>
    </row>
    <row r="13" spans="2:13" s="33" customFormat="1" ht="49.5" customHeight="1" x14ac:dyDescent="0.25">
      <c r="B13" s="10" t="s">
        <v>65</v>
      </c>
      <c r="C13" s="175" t="s">
        <v>182</v>
      </c>
      <c r="D13" s="175"/>
      <c r="E13" s="175"/>
      <c r="F13" s="175"/>
      <c r="G13" s="175"/>
      <c r="H13" s="175"/>
      <c r="I13" s="175"/>
      <c r="J13" s="24"/>
      <c r="K13" s="49"/>
      <c r="L13" s="49"/>
    </row>
    <row r="14" spans="2:13" s="33" customFormat="1" ht="49.5" customHeight="1" x14ac:dyDescent="0.25">
      <c r="B14" s="10" t="s">
        <v>77</v>
      </c>
      <c r="C14" s="175" t="s">
        <v>80</v>
      </c>
      <c r="D14" s="175"/>
      <c r="E14" s="175"/>
      <c r="F14" s="175"/>
      <c r="G14" s="175"/>
      <c r="H14" s="175"/>
      <c r="I14" s="175"/>
      <c r="J14" s="24"/>
      <c r="K14" s="49"/>
      <c r="L14" s="49"/>
    </row>
    <row r="15" spans="2:13" s="33" customFormat="1" ht="49.5" customHeight="1" x14ac:dyDescent="0.25">
      <c r="B15" s="10" t="s">
        <v>79</v>
      </c>
      <c r="C15" s="175" t="s">
        <v>162</v>
      </c>
      <c r="D15" s="175"/>
      <c r="E15" s="175"/>
      <c r="F15" s="175"/>
      <c r="G15" s="175"/>
      <c r="H15" s="175"/>
      <c r="I15" s="175"/>
      <c r="J15" s="24"/>
      <c r="K15" s="49"/>
      <c r="L15" s="49"/>
    </row>
    <row r="16" spans="2:13" s="33" customFormat="1" ht="49.5" customHeight="1" x14ac:dyDescent="0.25">
      <c r="B16" s="10" t="s">
        <v>14</v>
      </c>
      <c r="C16" s="219" t="s">
        <v>541</v>
      </c>
      <c r="D16" s="219"/>
      <c r="E16" s="219"/>
      <c r="F16" s="219"/>
      <c r="G16" s="219"/>
      <c r="H16" s="219"/>
      <c r="I16" s="219"/>
      <c r="J16" s="24"/>
      <c r="K16" s="49"/>
      <c r="L16" s="49"/>
    </row>
    <row r="17" spans="2:12" s="33" customFormat="1" ht="49.5" customHeight="1" x14ac:dyDescent="0.25">
      <c r="B17" s="10" t="s">
        <v>68</v>
      </c>
      <c r="C17" s="219" t="s">
        <v>542</v>
      </c>
      <c r="D17" s="219"/>
      <c r="E17" s="219"/>
      <c r="F17" s="219"/>
      <c r="G17" s="219"/>
      <c r="H17" s="219"/>
      <c r="I17" s="219"/>
      <c r="J17" s="24"/>
      <c r="K17" s="49"/>
      <c r="L17" s="49"/>
    </row>
    <row r="18" spans="2:12" s="33" customFormat="1" ht="49.5" customHeight="1" x14ac:dyDescent="0.25">
      <c r="B18" s="10" t="s">
        <v>16</v>
      </c>
      <c r="C18" s="219" t="s">
        <v>543</v>
      </c>
      <c r="D18" s="219"/>
      <c r="E18" s="219"/>
      <c r="F18" s="219"/>
      <c r="G18" s="219"/>
      <c r="H18" s="219"/>
      <c r="I18" s="219"/>
      <c r="J18" s="24"/>
      <c r="K18" s="49"/>
      <c r="L18" s="49"/>
    </row>
    <row r="19" spans="2:12" s="33" customFormat="1" ht="49.5" customHeight="1" x14ac:dyDescent="0.25">
      <c r="B19" s="10" t="s">
        <v>18</v>
      </c>
      <c r="C19" s="219" t="s">
        <v>544</v>
      </c>
      <c r="D19" s="219"/>
      <c r="E19" s="219"/>
      <c r="F19" s="219"/>
      <c r="G19" s="219"/>
      <c r="H19" s="219"/>
      <c r="I19" s="219"/>
      <c r="J19" s="24"/>
      <c r="K19" s="49"/>
      <c r="L19" s="49"/>
    </row>
    <row r="20" spans="2:12" s="33" customFormat="1" ht="49.5" customHeight="1" x14ac:dyDescent="0.25">
      <c r="B20" s="10" t="s">
        <v>20</v>
      </c>
      <c r="C20" s="220" t="s">
        <v>53</v>
      </c>
      <c r="D20" s="221"/>
      <c r="E20" s="221"/>
      <c r="F20" s="221"/>
      <c r="G20" s="221"/>
      <c r="H20" s="221"/>
      <c r="I20" s="222"/>
      <c r="J20" s="24"/>
      <c r="K20" s="77"/>
      <c r="L20" s="77"/>
    </row>
    <row r="21" spans="2:12" s="33" customFormat="1" ht="49.5" customHeight="1" x14ac:dyDescent="0.25">
      <c r="B21" s="26">
        <v>6</v>
      </c>
      <c r="C21" s="175" t="s">
        <v>55</v>
      </c>
      <c r="D21" s="175"/>
      <c r="E21" s="175"/>
      <c r="F21" s="175"/>
      <c r="G21" s="175"/>
      <c r="H21" s="175"/>
      <c r="I21" s="175"/>
      <c r="J21" s="24"/>
      <c r="K21" s="49"/>
      <c r="L21" s="49"/>
    </row>
    <row r="22" spans="2:12" s="33" customFormat="1" ht="49.5" customHeight="1" x14ac:dyDescent="0.25">
      <c r="B22" s="10" t="s">
        <v>24</v>
      </c>
      <c r="C22" s="175" t="s">
        <v>57</v>
      </c>
      <c r="D22" s="175"/>
      <c r="E22" s="175"/>
      <c r="F22" s="175"/>
      <c r="G22" s="175"/>
      <c r="H22" s="175"/>
      <c r="I22" s="175"/>
      <c r="J22" s="24"/>
      <c r="K22" s="49"/>
      <c r="L22" s="49"/>
    </row>
    <row r="23" spans="2:12" s="33" customFormat="1" ht="49.5" customHeight="1" x14ac:dyDescent="0.25">
      <c r="B23" s="10" t="s">
        <v>26</v>
      </c>
      <c r="C23" s="175" t="s">
        <v>59</v>
      </c>
      <c r="D23" s="175"/>
      <c r="E23" s="175"/>
      <c r="F23" s="175"/>
      <c r="G23" s="175"/>
      <c r="H23" s="175"/>
      <c r="I23" s="175"/>
      <c r="J23" s="24"/>
      <c r="K23" s="49"/>
      <c r="L23" s="49"/>
    </row>
    <row r="24" spans="2:12" s="33" customFormat="1" ht="49.5" customHeight="1" x14ac:dyDescent="0.25">
      <c r="B24" s="127" t="s">
        <v>44</v>
      </c>
      <c r="C24" s="273" t="s">
        <v>545</v>
      </c>
      <c r="D24" s="258"/>
      <c r="E24" s="258"/>
      <c r="F24" s="258"/>
      <c r="G24" s="258"/>
      <c r="H24" s="258"/>
      <c r="I24" s="259"/>
      <c r="J24" s="58"/>
      <c r="K24" s="126"/>
      <c r="L24" s="126"/>
    </row>
    <row r="25" spans="2:12" ht="75" customHeight="1" x14ac:dyDescent="0.25">
      <c r="B25" s="174" t="s">
        <v>60</v>
      </c>
      <c r="C25" s="174"/>
      <c r="D25" s="174"/>
      <c r="E25" s="174"/>
      <c r="F25" s="174"/>
      <c r="G25" s="174"/>
      <c r="H25" s="174"/>
      <c r="I25" s="174"/>
      <c r="J25" s="171" t="s">
        <v>61</v>
      </c>
      <c r="K25" s="172"/>
      <c r="L25" s="173"/>
    </row>
  </sheetData>
  <mergeCells count="25">
    <mergeCell ref="B10:C10"/>
    <mergeCell ref="D10:L10"/>
    <mergeCell ref="B2:C6"/>
    <mergeCell ref="B7:L7"/>
    <mergeCell ref="B8:C8"/>
    <mergeCell ref="D8:L8"/>
    <mergeCell ref="B9:C9"/>
    <mergeCell ref="D9:L9"/>
    <mergeCell ref="D2:L6"/>
    <mergeCell ref="B25:I25"/>
    <mergeCell ref="J25:L25"/>
    <mergeCell ref="C23:I23"/>
    <mergeCell ref="C11:I11"/>
    <mergeCell ref="C12:I12"/>
    <mergeCell ref="C13:I13"/>
    <mergeCell ref="C14:I14"/>
    <mergeCell ref="C15:I15"/>
    <mergeCell ref="C16:I16"/>
    <mergeCell ref="C17:I17"/>
    <mergeCell ref="C18:I18"/>
    <mergeCell ref="C19:I19"/>
    <mergeCell ref="C21:I21"/>
    <mergeCell ref="C22:I22"/>
    <mergeCell ref="C20:I20"/>
    <mergeCell ref="C24:I24"/>
  </mergeCells>
  <hyperlinks>
    <hyperlink ref="M2" location="'HARCAMA BİRİMLERİ ÖMK LİSTELERİ'!A1" display="Ana Sayfa"/>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5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546</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547</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9.75" customHeight="1" x14ac:dyDescent="0.25">
      <c r="B12" s="10" t="s">
        <v>175</v>
      </c>
      <c r="C12" s="175" t="s">
        <v>76</v>
      </c>
      <c r="D12" s="175"/>
      <c r="E12" s="175"/>
      <c r="F12" s="175"/>
      <c r="G12" s="175"/>
      <c r="H12" s="175"/>
      <c r="I12" s="175"/>
      <c r="J12" s="24"/>
      <c r="K12" s="49"/>
      <c r="L12" s="49"/>
    </row>
    <row r="13" spans="2:13" s="33" customFormat="1" ht="39.75" customHeight="1" x14ac:dyDescent="0.25">
      <c r="B13" s="10" t="s">
        <v>65</v>
      </c>
      <c r="C13" s="175" t="s">
        <v>182</v>
      </c>
      <c r="D13" s="175"/>
      <c r="E13" s="175"/>
      <c r="F13" s="175"/>
      <c r="G13" s="175"/>
      <c r="H13" s="175"/>
      <c r="I13" s="175"/>
      <c r="J13" s="24"/>
      <c r="K13" s="49"/>
      <c r="L13" s="49"/>
    </row>
    <row r="14" spans="2:13" s="33" customFormat="1" ht="39.75" customHeight="1" x14ac:dyDescent="0.25">
      <c r="B14" s="10" t="s">
        <v>77</v>
      </c>
      <c r="C14" s="175" t="s">
        <v>80</v>
      </c>
      <c r="D14" s="175"/>
      <c r="E14" s="175"/>
      <c r="F14" s="175"/>
      <c r="G14" s="175"/>
      <c r="H14" s="175"/>
      <c r="I14" s="175"/>
      <c r="J14" s="24"/>
      <c r="K14" s="49"/>
      <c r="L14" s="49"/>
    </row>
    <row r="15" spans="2:13" s="33" customFormat="1" ht="39.75" customHeight="1" x14ac:dyDescent="0.25">
      <c r="B15" s="10" t="s">
        <v>79</v>
      </c>
      <c r="C15" s="175" t="s">
        <v>162</v>
      </c>
      <c r="D15" s="175"/>
      <c r="E15" s="175"/>
      <c r="F15" s="175"/>
      <c r="G15" s="175"/>
      <c r="H15" s="175"/>
      <c r="I15" s="175"/>
      <c r="J15" s="24"/>
      <c r="K15" s="49"/>
      <c r="L15" s="49"/>
    </row>
    <row r="16" spans="2:13" s="33" customFormat="1" ht="39.75" customHeight="1" x14ac:dyDescent="0.25">
      <c r="B16" s="10" t="s">
        <v>81</v>
      </c>
      <c r="C16" s="219" t="s">
        <v>548</v>
      </c>
      <c r="D16" s="219"/>
      <c r="E16" s="219"/>
      <c r="F16" s="219"/>
      <c r="G16" s="219"/>
      <c r="H16" s="219"/>
      <c r="I16" s="219"/>
      <c r="J16" s="24"/>
      <c r="K16" s="49"/>
      <c r="L16" s="49"/>
    </row>
    <row r="17" spans="2:12" s="33" customFormat="1" ht="39.75" customHeight="1" x14ac:dyDescent="0.25">
      <c r="B17" s="10" t="s">
        <v>14</v>
      </c>
      <c r="C17" s="219" t="s">
        <v>549</v>
      </c>
      <c r="D17" s="219"/>
      <c r="E17" s="219"/>
      <c r="F17" s="219"/>
      <c r="G17" s="219"/>
      <c r="H17" s="219"/>
      <c r="I17" s="219"/>
      <c r="J17" s="24"/>
      <c r="K17" s="49"/>
      <c r="L17" s="49"/>
    </row>
    <row r="18" spans="2:12" s="33" customFormat="1" ht="39.75" customHeight="1" x14ac:dyDescent="0.25">
      <c r="B18" s="10" t="s">
        <v>68</v>
      </c>
      <c r="C18" s="219" t="s">
        <v>550</v>
      </c>
      <c r="D18" s="219"/>
      <c r="E18" s="219"/>
      <c r="F18" s="219"/>
      <c r="G18" s="219"/>
      <c r="H18" s="219"/>
      <c r="I18" s="219"/>
      <c r="J18" s="24"/>
      <c r="K18" s="49"/>
      <c r="L18" s="49"/>
    </row>
    <row r="19" spans="2:12" s="33" customFormat="1" ht="39.75" customHeight="1" x14ac:dyDescent="0.25">
      <c r="B19" s="10" t="s">
        <v>392</v>
      </c>
      <c r="C19" s="219" t="s">
        <v>551</v>
      </c>
      <c r="D19" s="219"/>
      <c r="E19" s="219"/>
      <c r="F19" s="219"/>
      <c r="G19" s="219"/>
      <c r="H19" s="219"/>
      <c r="I19" s="219"/>
      <c r="J19" s="24"/>
      <c r="K19" s="49"/>
      <c r="L19" s="49"/>
    </row>
    <row r="20" spans="2:12" s="33" customFormat="1" ht="39.75" customHeight="1" x14ac:dyDescent="0.25">
      <c r="B20" s="10" t="s">
        <v>16</v>
      </c>
      <c r="C20" s="175" t="s">
        <v>552</v>
      </c>
      <c r="D20" s="175"/>
      <c r="E20" s="175"/>
      <c r="F20" s="175"/>
      <c r="G20" s="175"/>
      <c r="H20" s="175"/>
      <c r="I20" s="175"/>
      <c r="J20" s="24"/>
      <c r="K20" s="49"/>
      <c r="L20" s="49"/>
    </row>
    <row r="21" spans="2:12" s="33" customFormat="1" ht="39.75" customHeight="1" x14ac:dyDescent="0.25">
      <c r="B21" s="10" t="s">
        <v>124</v>
      </c>
      <c r="C21" s="175" t="s">
        <v>553</v>
      </c>
      <c r="D21" s="175"/>
      <c r="E21" s="175"/>
      <c r="F21" s="175"/>
      <c r="G21" s="175"/>
      <c r="H21" s="175"/>
      <c r="I21" s="175"/>
      <c r="J21" s="24"/>
      <c r="K21" s="49"/>
      <c r="L21" s="49"/>
    </row>
    <row r="22" spans="2:12" s="33" customFormat="1" ht="39.75" customHeight="1" x14ac:dyDescent="0.25">
      <c r="B22" s="10" t="s">
        <v>128</v>
      </c>
      <c r="C22" s="175" t="s">
        <v>242</v>
      </c>
      <c r="D22" s="175"/>
      <c r="E22" s="175"/>
      <c r="F22" s="175"/>
      <c r="G22" s="175"/>
      <c r="H22" s="175"/>
      <c r="I22" s="175"/>
      <c r="J22" s="24"/>
      <c r="K22" s="49"/>
      <c r="L22" s="49"/>
    </row>
    <row r="23" spans="2:12" s="33" customFormat="1" ht="39.75" customHeight="1" x14ac:dyDescent="0.25">
      <c r="B23" s="10" t="s">
        <v>130</v>
      </c>
      <c r="C23" s="175" t="s">
        <v>554</v>
      </c>
      <c r="D23" s="175"/>
      <c r="E23" s="175"/>
      <c r="F23" s="175"/>
      <c r="G23" s="175"/>
      <c r="H23" s="175"/>
      <c r="I23" s="175"/>
      <c r="J23" s="24"/>
      <c r="K23" s="49"/>
      <c r="L23" s="49"/>
    </row>
    <row r="24" spans="2:12" s="33" customFormat="1" ht="39.75" customHeight="1" x14ac:dyDescent="0.25">
      <c r="B24" s="10" t="s">
        <v>18</v>
      </c>
      <c r="C24" s="175" t="s">
        <v>125</v>
      </c>
      <c r="D24" s="175"/>
      <c r="E24" s="175"/>
      <c r="F24" s="175"/>
      <c r="G24" s="175"/>
      <c r="H24" s="175"/>
      <c r="I24" s="175"/>
      <c r="J24" s="24"/>
      <c r="K24" s="49"/>
      <c r="L24" s="49"/>
    </row>
    <row r="25" spans="2:12" s="33" customFormat="1" ht="39.75" customHeight="1" x14ac:dyDescent="0.25">
      <c r="B25" s="10" t="s">
        <v>72</v>
      </c>
      <c r="C25" s="175" t="s">
        <v>127</v>
      </c>
      <c r="D25" s="175"/>
      <c r="E25" s="175"/>
      <c r="F25" s="175"/>
      <c r="G25" s="175"/>
      <c r="H25" s="175"/>
      <c r="I25" s="175"/>
      <c r="J25" s="24"/>
      <c r="K25" s="49"/>
      <c r="L25" s="49"/>
    </row>
    <row r="26" spans="2:12" s="33" customFormat="1" ht="39.75" customHeight="1" x14ac:dyDescent="0.25">
      <c r="B26" s="10" t="s">
        <v>183</v>
      </c>
      <c r="C26" s="175" t="s">
        <v>200</v>
      </c>
      <c r="D26" s="175"/>
      <c r="E26" s="175"/>
      <c r="F26" s="175"/>
      <c r="G26" s="175"/>
      <c r="H26" s="175"/>
      <c r="I26" s="175"/>
      <c r="J26" s="24"/>
      <c r="K26" s="49"/>
      <c r="L26" s="49"/>
    </row>
    <row r="27" spans="2:12" s="33" customFormat="1" ht="39.75" customHeight="1" x14ac:dyDescent="0.25">
      <c r="B27" s="10" t="s">
        <v>184</v>
      </c>
      <c r="C27" s="175" t="s">
        <v>129</v>
      </c>
      <c r="D27" s="175"/>
      <c r="E27" s="175"/>
      <c r="F27" s="175"/>
      <c r="G27" s="175"/>
      <c r="H27" s="175"/>
      <c r="I27" s="175"/>
      <c r="J27" s="24"/>
      <c r="K27" s="49"/>
      <c r="L27" s="49"/>
    </row>
    <row r="28" spans="2:12" s="33" customFormat="1" ht="39.75" customHeight="1" x14ac:dyDescent="0.25">
      <c r="B28" s="10" t="s">
        <v>185</v>
      </c>
      <c r="C28" s="219" t="s">
        <v>555</v>
      </c>
      <c r="D28" s="219"/>
      <c r="E28" s="219"/>
      <c r="F28" s="219"/>
      <c r="G28" s="219"/>
      <c r="H28" s="219"/>
      <c r="I28" s="219"/>
      <c r="J28" s="24"/>
      <c r="K28" s="49"/>
      <c r="L28" s="49"/>
    </row>
    <row r="29" spans="2:12" s="33" customFormat="1" ht="39.75" customHeight="1" x14ac:dyDescent="0.25">
      <c r="B29" s="10" t="s">
        <v>447</v>
      </c>
      <c r="C29" s="175" t="s">
        <v>205</v>
      </c>
      <c r="D29" s="175"/>
      <c r="E29" s="175"/>
      <c r="F29" s="175"/>
      <c r="G29" s="175"/>
      <c r="H29" s="175"/>
      <c r="I29" s="175"/>
      <c r="J29" s="24"/>
      <c r="K29" s="49"/>
      <c r="L29" s="49"/>
    </row>
    <row r="30" spans="2:12" s="33" customFormat="1" ht="39.75" customHeight="1" x14ac:dyDescent="0.25">
      <c r="B30" s="10" t="s">
        <v>479</v>
      </c>
      <c r="C30" s="175" t="s">
        <v>207</v>
      </c>
      <c r="D30" s="175"/>
      <c r="E30" s="175"/>
      <c r="F30" s="175"/>
      <c r="G30" s="175"/>
      <c r="H30" s="175"/>
      <c r="I30" s="175"/>
      <c r="J30" s="24"/>
      <c r="K30" s="49"/>
      <c r="L30" s="49"/>
    </row>
    <row r="31" spans="2:12" s="33" customFormat="1" ht="39.75" customHeight="1" x14ac:dyDescent="0.25">
      <c r="B31" s="10" t="s">
        <v>556</v>
      </c>
      <c r="C31" s="219" t="s">
        <v>557</v>
      </c>
      <c r="D31" s="219"/>
      <c r="E31" s="219"/>
      <c r="F31" s="219"/>
      <c r="G31" s="219"/>
      <c r="H31" s="219"/>
      <c r="I31" s="219"/>
      <c r="J31" s="24"/>
      <c r="K31" s="49"/>
      <c r="L31" s="49"/>
    </row>
    <row r="32" spans="2:12" s="33" customFormat="1" ht="39.75" customHeight="1" x14ac:dyDescent="0.25">
      <c r="B32" s="10" t="s">
        <v>20</v>
      </c>
      <c r="C32" s="175" t="s">
        <v>137</v>
      </c>
      <c r="D32" s="175"/>
      <c r="E32" s="175"/>
      <c r="F32" s="175"/>
      <c r="G32" s="175"/>
      <c r="H32" s="175"/>
      <c r="I32" s="175"/>
      <c r="J32" s="24"/>
      <c r="K32" s="49"/>
      <c r="L32" s="49"/>
    </row>
    <row r="33" spans="2:12" s="33" customFormat="1" ht="39.75" customHeight="1" x14ac:dyDescent="0.25">
      <c r="B33" s="10" t="s">
        <v>356</v>
      </c>
      <c r="C33" s="175" t="s">
        <v>409</v>
      </c>
      <c r="D33" s="175"/>
      <c r="E33" s="175"/>
      <c r="F33" s="175"/>
      <c r="G33" s="175"/>
      <c r="H33" s="175"/>
      <c r="I33" s="175"/>
      <c r="J33" s="24"/>
      <c r="K33" s="49"/>
      <c r="L33" s="49"/>
    </row>
    <row r="34" spans="2:12" s="33" customFormat="1" ht="39.75" customHeight="1" x14ac:dyDescent="0.25">
      <c r="B34" s="10" t="s">
        <v>358</v>
      </c>
      <c r="C34" s="175" t="s">
        <v>558</v>
      </c>
      <c r="D34" s="175"/>
      <c r="E34" s="175"/>
      <c r="F34" s="175"/>
      <c r="G34" s="175"/>
      <c r="H34" s="175"/>
      <c r="I34" s="175"/>
      <c r="J34" s="24"/>
      <c r="K34" s="49"/>
      <c r="L34" s="49"/>
    </row>
    <row r="35" spans="2:12" s="33" customFormat="1" ht="39.75" customHeight="1" x14ac:dyDescent="0.25">
      <c r="B35" s="10" t="s">
        <v>360</v>
      </c>
      <c r="C35" s="219" t="s">
        <v>559</v>
      </c>
      <c r="D35" s="219"/>
      <c r="E35" s="219"/>
      <c r="F35" s="219"/>
      <c r="G35" s="219"/>
      <c r="H35" s="219"/>
      <c r="I35" s="219"/>
      <c r="J35" s="24"/>
      <c r="K35" s="49"/>
      <c r="L35" s="49"/>
    </row>
    <row r="36" spans="2:12" s="33" customFormat="1" ht="39.75" customHeight="1" x14ac:dyDescent="0.25">
      <c r="B36" s="10" t="s">
        <v>364</v>
      </c>
      <c r="C36" s="219" t="s">
        <v>560</v>
      </c>
      <c r="D36" s="219"/>
      <c r="E36" s="219"/>
      <c r="F36" s="219"/>
      <c r="G36" s="219"/>
      <c r="H36" s="219"/>
      <c r="I36" s="219"/>
      <c r="J36" s="24"/>
      <c r="K36" s="49"/>
      <c r="L36" s="49"/>
    </row>
    <row r="37" spans="2:12" s="33" customFormat="1" ht="39.75" customHeight="1" x14ac:dyDescent="0.25">
      <c r="B37" s="10" t="s">
        <v>22</v>
      </c>
      <c r="C37" s="175" t="s">
        <v>217</v>
      </c>
      <c r="D37" s="175"/>
      <c r="E37" s="175"/>
      <c r="F37" s="175"/>
      <c r="G37" s="175"/>
      <c r="H37" s="175"/>
      <c r="I37" s="175"/>
      <c r="J37" s="24"/>
      <c r="K37" s="49"/>
      <c r="L37" s="49"/>
    </row>
    <row r="38" spans="2:12" s="33" customFormat="1" ht="39.75" customHeight="1" x14ac:dyDescent="0.25">
      <c r="B38" s="10" t="s">
        <v>24</v>
      </c>
      <c r="C38" s="175" t="s">
        <v>219</v>
      </c>
      <c r="D38" s="175"/>
      <c r="E38" s="175"/>
      <c r="F38" s="175"/>
      <c r="G38" s="175"/>
      <c r="H38" s="175"/>
      <c r="I38" s="175"/>
      <c r="J38" s="24"/>
      <c r="K38" s="49"/>
      <c r="L38" s="49"/>
    </row>
    <row r="39" spans="2:12" s="33" customFormat="1" ht="39.75" customHeight="1" x14ac:dyDescent="0.25">
      <c r="B39" s="10" t="s">
        <v>26</v>
      </c>
      <c r="C39" s="175" t="s">
        <v>221</v>
      </c>
      <c r="D39" s="175"/>
      <c r="E39" s="175"/>
      <c r="F39" s="175"/>
      <c r="G39" s="175"/>
      <c r="H39" s="175"/>
      <c r="I39" s="175"/>
      <c r="J39" s="24"/>
      <c r="K39" s="49"/>
      <c r="L39" s="49"/>
    </row>
    <row r="40" spans="2:12" s="33" customFormat="1" ht="39.75" customHeight="1" x14ac:dyDescent="0.25">
      <c r="B40" s="10" t="s">
        <v>28</v>
      </c>
      <c r="C40" s="175" t="s">
        <v>223</v>
      </c>
      <c r="D40" s="175"/>
      <c r="E40" s="175"/>
      <c r="F40" s="175"/>
      <c r="G40" s="175"/>
      <c r="H40" s="175"/>
      <c r="I40" s="175"/>
      <c r="J40" s="24"/>
      <c r="K40" s="49"/>
      <c r="L40" s="49"/>
    </row>
    <row r="41" spans="2:12" s="33" customFormat="1" ht="39.75" customHeight="1" x14ac:dyDescent="0.25">
      <c r="B41" s="10" t="s">
        <v>44</v>
      </c>
      <c r="C41" s="175" t="s">
        <v>53</v>
      </c>
      <c r="D41" s="175"/>
      <c r="E41" s="175"/>
      <c r="F41" s="175"/>
      <c r="G41" s="175"/>
      <c r="H41" s="175"/>
      <c r="I41" s="175"/>
      <c r="J41" s="24"/>
      <c r="K41" s="49"/>
      <c r="L41" s="49"/>
    </row>
    <row r="42" spans="2:12" s="33" customFormat="1" ht="39.75" customHeight="1" x14ac:dyDescent="0.25">
      <c r="B42" s="10" t="s">
        <v>46</v>
      </c>
      <c r="C42" s="175" t="s">
        <v>225</v>
      </c>
      <c r="D42" s="175"/>
      <c r="E42" s="175"/>
      <c r="F42" s="175"/>
      <c r="G42" s="175"/>
      <c r="H42" s="175"/>
      <c r="I42" s="175"/>
      <c r="J42" s="24"/>
      <c r="K42" s="49"/>
      <c r="L42" s="49"/>
    </row>
    <row r="43" spans="2:12" s="33" customFormat="1" ht="39.75" customHeight="1" x14ac:dyDescent="0.25">
      <c r="B43" s="10" t="s">
        <v>89</v>
      </c>
      <c r="C43" s="175" t="s">
        <v>227</v>
      </c>
      <c r="D43" s="175"/>
      <c r="E43" s="175"/>
      <c r="F43" s="175"/>
      <c r="G43" s="175"/>
      <c r="H43" s="175"/>
      <c r="I43" s="175"/>
      <c r="J43" s="24"/>
      <c r="K43" s="49"/>
      <c r="L43" s="49"/>
    </row>
    <row r="44" spans="2:12" s="33" customFormat="1" ht="39.75" customHeight="1" x14ac:dyDescent="0.25">
      <c r="B44" s="10" t="s">
        <v>90</v>
      </c>
      <c r="C44" s="175" t="s">
        <v>460</v>
      </c>
      <c r="D44" s="175"/>
      <c r="E44" s="175"/>
      <c r="F44" s="175"/>
      <c r="G44" s="175"/>
      <c r="H44" s="175"/>
      <c r="I44" s="175"/>
      <c r="J44" s="24"/>
      <c r="K44" s="49"/>
      <c r="L44" s="49"/>
    </row>
    <row r="45" spans="2:12" s="33" customFormat="1" ht="39.75" customHeight="1" x14ac:dyDescent="0.25">
      <c r="B45" s="10" t="s">
        <v>255</v>
      </c>
      <c r="C45" s="219" t="s">
        <v>229</v>
      </c>
      <c r="D45" s="219"/>
      <c r="E45" s="219"/>
      <c r="F45" s="219"/>
      <c r="G45" s="219"/>
      <c r="H45" s="219"/>
      <c r="I45" s="219"/>
      <c r="J45" s="24"/>
      <c r="K45" s="49"/>
      <c r="L45" s="49"/>
    </row>
    <row r="46" spans="2:12" s="33" customFormat="1" ht="39.75" customHeight="1" x14ac:dyDescent="0.25">
      <c r="B46" s="10" t="s">
        <v>261</v>
      </c>
      <c r="C46" s="175" t="s">
        <v>386</v>
      </c>
      <c r="D46" s="175"/>
      <c r="E46" s="175"/>
      <c r="F46" s="175"/>
      <c r="G46" s="175"/>
      <c r="H46" s="175"/>
      <c r="I46" s="175"/>
      <c r="J46" s="24"/>
      <c r="K46" s="49"/>
      <c r="L46" s="49"/>
    </row>
    <row r="47" spans="2:12" s="33" customFormat="1" ht="39.75" customHeight="1" x14ac:dyDescent="0.25">
      <c r="B47" s="10" t="s">
        <v>265</v>
      </c>
      <c r="C47" s="176" t="s">
        <v>561</v>
      </c>
      <c r="D47" s="177"/>
      <c r="E47" s="177"/>
      <c r="F47" s="177"/>
      <c r="G47" s="177"/>
      <c r="H47" s="177"/>
      <c r="I47" s="178"/>
      <c r="J47" s="24"/>
      <c r="K47" s="77"/>
      <c r="L47" s="77"/>
    </row>
    <row r="48" spans="2:12" s="33" customFormat="1" ht="39.75" customHeight="1" x14ac:dyDescent="0.25">
      <c r="B48" s="10" t="s">
        <v>48</v>
      </c>
      <c r="C48" s="219" t="s">
        <v>562</v>
      </c>
      <c r="D48" s="219"/>
      <c r="E48" s="219"/>
      <c r="F48" s="219"/>
      <c r="G48" s="219"/>
      <c r="H48" s="219"/>
      <c r="I48" s="219"/>
      <c r="J48" s="24"/>
      <c r="K48" s="49"/>
      <c r="L48" s="49"/>
    </row>
    <row r="49" spans="2:12" s="33" customFormat="1" ht="39.75" customHeight="1" x14ac:dyDescent="0.25">
      <c r="B49" s="26">
        <v>10</v>
      </c>
      <c r="C49" s="175" t="s">
        <v>55</v>
      </c>
      <c r="D49" s="175"/>
      <c r="E49" s="175"/>
      <c r="F49" s="175"/>
      <c r="G49" s="175"/>
      <c r="H49" s="175"/>
      <c r="I49" s="175"/>
      <c r="J49" s="24"/>
      <c r="K49" s="49"/>
      <c r="L49" s="49"/>
    </row>
    <row r="50" spans="2:12" s="33" customFormat="1" ht="39.75" customHeight="1" x14ac:dyDescent="0.25">
      <c r="B50" s="10" t="s">
        <v>171</v>
      </c>
      <c r="C50" s="175" t="s">
        <v>57</v>
      </c>
      <c r="D50" s="175"/>
      <c r="E50" s="175"/>
      <c r="F50" s="175"/>
      <c r="G50" s="175"/>
      <c r="H50" s="175"/>
      <c r="I50" s="175"/>
      <c r="J50" s="24"/>
      <c r="K50" s="49"/>
      <c r="L50" s="49"/>
    </row>
    <row r="51" spans="2:12" s="33" customFormat="1" ht="39.75" customHeight="1" x14ac:dyDescent="0.25">
      <c r="B51" s="10" t="s">
        <v>172</v>
      </c>
      <c r="C51" s="175" t="s">
        <v>59</v>
      </c>
      <c r="D51" s="175"/>
      <c r="E51" s="175"/>
      <c r="F51" s="175"/>
      <c r="G51" s="175"/>
      <c r="H51" s="175"/>
      <c r="I51" s="175"/>
      <c r="J51" s="12"/>
      <c r="K51" s="12"/>
      <c r="L51" s="12"/>
    </row>
    <row r="52" spans="2:12" ht="75" customHeight="1" x14ac:dyDescent="0.25">
      <c r="B52" s="174" t="s">
        <v>60</v>
      </c>
      <c r="C52" s="174"/>
      <c r="D52" s="174"/>
      <c r="E52" s="174"/>
      <c r="F52" s="174"/>
      <c r="G52" s="174"/>
      <c r="H52" s="174"/>
      <c r="I52" s="174"/>
      <c r="J52" s="171" t="s">
        <v>61</v>
      </c>
      <c r="K52" s="172"/>
      <c r="L52" s="173"/>
    </row>
  </sheetData>
  <mergeCells count="52">
    <mergeCell ref="C47:I47"/>
    <mergeCell ref="B10:C10"/>
    <mergeCell ref="D10:L10"/>
    <mergeCell ref="B2:C6"/>
    <mergeCell ref="B7:L7"/>
    <mergeCell ref="B8:C8"/>
    <mergeCell ref="D8:L8"/>
    <mergeCell ref="B9:C9"/>
    <mergeCell ref="D9:L9"/>
    <mergeCell ref="C22:I22"/>
    <mergeCell ref="C11:I11"/>
    <mergeCell ref="C12:I12"/>
    <mergeCell ref="C13:I13"/>
    <mergeCell ref="C14:I14"/>
    <mergeCell ref="C15:I15"/>
    <mergeCell ref="C16:I16"/>
    <mergeCell ref="C17:I17"/>
    <mergeCell ref="C18:I18"/>
    <mergeCell ref="C19:I19"/>
    <mergeCell ref="C20:I20"/>
    <mergeCell ref="C43:I43"/>
    <mergeCell ref="C44:I44"/>
    <mergeCell ref="C45:I45"/>
    <mergeCell ref="C21:I21"/>
    <mergeCell ref="C34:I34"/>
    <mergeCell ref="C23:I23"/>
    <mergeCell ref="C24:I24"/>
    <mergeCell ref="C25:I25"/>
    <mergeCell ref="C26:I26"/>
    <mergeCell ref="C27:I27"/>
    <mergeCell ref="C28:I28"/>
    <mergeCell ref="C29:I29"/>
    <mergeCell ref="C30:I30"/>
    <mergeCell ref="C31:I31"/>
    <mergeCell ref="C32:I32"/>
    <mergeCell ref="C33:I33"/>
    <mergeCell ref="D2:L6"/>
    <mergeCell ref="J52:L52"/>
    <mergeCell ref="C48:I48"/>
    <mergeCell ref="C49:I49"/>
    <mergeCell ref="C50:I50"/>
    <mergeCell ref="C51:I51"/>
    <mergeCell ref="B52:I52"/>
    <mergeCell ref="C46:I46"/>
    <mergeCell ref="C35:I35"/>
    <mergeCell ref="C36:I36"/>
    <mergeCell ref="C37:I37"/>
    <mergeCell ref="C38:I38"/>
    <mergeCell ref="C39:I39"/>
    <mergeCell ref="C40:I40"/>
    <mergeCell ref="C41:I41"/>
    <mergeCell ref="C42:I42"/>
  </mergeCells>
  <hyperlinks>
    <hyperlink ref="M2" location="'HARCAMA BİRİMLERİ ÖMK LİSTELERİ'!A1" display="Ana Sayf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563</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564</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8.25" customHeight="1" x14ac:dyDescent="0.25">
      <c r="B12" s="10">
        <v>1</v>
      </c>
      <c r="C12" s="175" t="s">
        <v>76</v>
      </c>
      <c r="D12" s="175"/>
      <c r="E12" s="175"/>
      <c r="F12" s="175"/>
      <c r="G12" s="175"/>
      <c r="H12" s="175"/>
      <c r="I12" s="175"/>
      <c r="J12" s="24"/>
      <c r="K12" s="49"/>
      <c r="L12" s="49"/>
    </row>
    <row r="13" spans="2:13" s="33" customFormat="1" ht="38.25" customHeight="1" x14ac:dyDescent="0.25">
      <c r="B13" s="10" t="s">
        <v>65</v>
      </c>
      <c r="C13" s="175" t="s">
        <v>182</v>
      </c>
      <c r="D13" s="175"/>
      <c r="E13" s="175"/>
      <c r="F13" s="175"/>
      <c r="G13" s="175"/>
      <c r="H13" s="175"/>
      <c r="I13" s="175"/>
      <c r="J13" s="24"/>
      <c r="K13" s="49"/>
      <c r="L13" s="49"/>
    </row>
    <row r="14" spans="2:13" s="33" customFormat="1" ht="38.25" customHeight="1" x14ac:dyDescent="0.25">
      <c r="B14" s="10" t="s">
        <v>77</v>
      </c>
      <c r="C14" s="175" t="s">
        <v>80</v>
      </c>
      <c r="D14" s="175"/>
      <c r="E14" s="175"/>
      <c r="F14" s="175"/>
      <c r="G14" s="175"/>
      <c r="H14" s="175"/>
      <c r="I14" s="175"/>
      <c r="J14" s="24"/>
      <c r="K14" s="49"/>
      <c r="L14" s="49"/>
    </row>
    <row r="15" spans="2:13" s="33" customFormat="1" ht="38.25" customHeight="1" x14ac:dyDescent="0.25">
      <c r="B15" s="10" t="s">
        <v>79</v>
      </c>
      <c r="C15" s="175" t="s">
        <v>162</v>
      </c>
      <c r="D15" s="175"/>
      <c r="E15" s="175"/>
      <c r="F15" s="175"/>
      <c r="G15" s="175"/>
      <c r="H15" s="175"/>
      <c r="I15" s="175"/>
      <c r="J15" s="24"/>
      <c r="K15" s="49"/>
      <c r="L15" s="49"/>
    </row>
    <row r="16" spans="2:13" s="33" customFormat="1" ht="38.25" customHeight="1" x14ac:dyDescent="0.25">
      <c r="B16" s="10" t="s">
        <v>14</v>
      </c>
      <c r="C16" s="223" t="s">
        <v>565</v>
      </c>
      <c r="D16" s="223"/>
      <c r="E16" s="223"/>
      <c r="F16" s="223"/>
      <c r="G16" s="223"/>
      <c r="H16" s="223"/>
      <c r="I16" s="223"/>
      <c r="J16" s="24"/>
      <c r="K16" s="49"/>
      <c r="L16" s="49"/>
    </row>
    <row r="17" spans="2:12" s="33" customFormat="1" ht="38.25" customHeight="1" x14ac:dyDescent="0.25">
      <c r="B17" s="10" t="s">
        <v>16</v>
      </c>
      <c r="C17" s="223" t="s">
        <v>566</v>
      </c>
      <c r="D17" s="223"/>
      <c r="E17" s="223"/>
      <c r="F17" s="223"/>
      <c r="G17" s="223"/>
      <c r="H17" s="223"/>
      <c r="I17" s="223"/>
      <c r="J17" s="24"/>
      <c r="K17" s="49"/>
      <c r="L17" s="49"/>
    </row>
    <row r="18" spans="2:12" s="33" customFormat="1" ht="38.25" customHeight="1" x14ac:dyDescent="0.25">
      <c r="B18" s="10" t="s">
        <v>124</v>
      </c>
      <c r="C18" s="223" t="s">
        <v>567</v>
      </c>
      <c r="D18" s="223"/>
      <c r="E18" s="223"/>
      <c r="F18" s="223"/>
      <c r="G18" s="223"/>
      <c r="H18" s="223"/>
      <c r="I18" s="223"/>
      <c r="J18" s="24"/>
      <c r="K18" s="49"/>
      <c r="L18" s="49"/>
    </row>
    <row r="19" spans="2:12" s="33" customFormat="1" ht="38.25" customHeight="1" x14ac:dyDescent="0.25">
      <c r="B19" s="10" t="s">
        <v>126</v>
      </c>
      <c r="C19" s="223" t="s">
        <v>568</v>
      </c>
      <c r="D19" s="223"/>
      <c r="E19" s="223"/>
      <c r="F19" s="223"/>
      <c r="G19" s="223"/>
      <c r="H19" s="223"/>
      <c r="I19" s="223"/>
      <c r="J19" s="24"/>
      <c r="K19" s="49"/>
      <c r="L19" s="49"/>
    </row>
    <row r="20" spans="2:12" s="33" customFormat="1" ht="38.25" customHeight="1" x14ac:dyDescent="0.25">
      <c r="B20" s="10" t="s">
        <v>18</v>
      </c>
      <c r="C20" s="223" t="s">
        <v>569</v>
      </c>
      <c r="D20" s="223"/>
      <c r="E20" s="223"/>
      <c r="F20" s="223"/>
      <c r="G20" s="223"/>
      <c r="H20" s="223"/>
      <c r="I20" s="223"/>
      <c r="J20" s="24"/>
      <c r="K20" s="49"/>
      <c r="L20" s="49"/>
    </row>
    <row r="21" spans="2:12" s="33" customFormat="1" ht="38.25" customHeight="1" x14ac:dyDescent="0.25">
      <c r="B21" s="10" t="s">
        <v>72</v>
      </c>
      <c r="C21" s="223" t="s">
        <v>570</v>
      </c>
      <c r="D21" s="223"/>
      <c r="E21" s="223"/>
      <c r="F21" s="223"/>
      <c r="G21" s="223"/>
      <c r="H21" s="223"/>
      <c r="I21" s="223"/>
      <c r="J21" s="24"/>
      <c r="K21" s="49"/>
      <c r="L21" s="49"/>
    </row>
    <row r="22" spans="2:12" s="33" customFormat="1" ht="38.25" customHeight="1" x14ac:dyDescent="0.25">
      <c r="B22" s="10" t="s">
        <v>183</v>
      </c>
      <c r="C22" s="223" t="s">
        <v>571</v>
      </c>
      <c r="D22" s="223"/>
      <c r="E22" s="223"/>
      <c r="F22" s="223"/>
      <c r="G22" s="223"/>
      <c r="H22" s="223"/>
      <c r="I22" s="223"/>
      <c r="J22" s="24"/>
      <c r="K22" s="49"/>
      <c r="L22" s="49"/>
    </row>
    <row r="23" spans="2:12" s="33" customFormat="1" ht="38.25" customHeight="1" x14ac:dyDescent="0.25">
      <c r="B23" s="10" t="s">
        <v>184</v>
      </c>
      <c r="C23" s="223" t="s">
        <v>572</v>
      </c>
      <c r="D23" s="223"/>
      <c r="E23" s="223"/>
      <c r="F23" s="223"/>
      <c r="G23" s="223"/>
      <c r="H23" s="223"/>
      <c r="I23" s="223"/>
      <c r="J23" s="24"/>
      <c r="K23" s="49"/>
      <c r="L23" s="49"/>
    </row>
    <row r="24" spans="2:12" s="33" customFormat="1" ht="38.25" customHeight="1" x14ac:dyDescent="0.25">
      <c r="B24" s="10" t="s">
        <v>20</v>
      </c>
      <c r="C24" s="175" t="s">
        <v>217</v>
      </c>
      <c r="D24" s="175"/>
      <c r="E24" s="175"/>
      <c r="F24" s="175"/>
      <c r="G24" s="175"/>
      <c r="H24" s="175"/>
      <c r="I24" s="175"/>
      <c r="J24" s="24"/>
      <c r="K24" s="49"/>
      <c r="L24" s="49"/>
    </row>
    <row r="25" spans="2:12" s="33" customFormat="1" ht="38.25" customHeight="1" x14ac:dyDescent="0.25">
      <c r="B25" s="10" t="s">
        <v>356</v>
      </c>
      <c r="C25" s="175" t="s">
        <v>219</v>
      </c>
      <c r="D25" s="175"/>
      <c r="E25" s="175"/>
      <c r="F25" s="175"/>
      <c r="G25" s="175"/>
      <c r="H25" s="175"/>
      <c r="I25" s="175"/>
      <c r="J25" s="24"/>
      <c r="K25" s="49"/>
      <c r="L25" s="49"/>
    </row>
    <row r="26" spans="2:12" s="33" customFormat="1" ht="38.25" customHeight="1" x14ac:dyDescent="0.25">
      <c r="B26" s="10" t="s">
        <v>358</v>
      </c>
      <c r="C26" s="175" t="s">
        <v>221</v>
      </c>
      <c r="D26" s="175"/>
      <c r="E26" s="175"/>
      <c r="F26" s="175"/>
      <c r="G26" s="175"/>
      <c r="H26" s="175"/>
      <c r="I26" s="175"/>
      <c r="J26" s="24"/>
      <c r="K26" s="49"/>
      <c r="L26" s="49"/>
    </row>
    <row r="27" spans="2:12" s="33" customFormat="1" ht="38.25" customHeight="1" x14ac:dyDescent="0.25">
      <c r="B27" s="10" t="s">
        <v>360</v>
      </c>
      <c r="C27" s="175" t="s">
        <v>223</v>
      </c>
      <c r="D27" s="175"/>
      <c r="E27" s="175"/>
      <c r="F27" s="175"/>
      <c r="G27" s="175"/>
      <c r="H27" s="175"/>
      <c r="I27" s="175"/>
      <c r="J27" s="24"/>
      <c r="K27" s="49"/>
      <c r="L27" s="49"/>
    </row>
    <row r="28" spans="2:12" s="33" customFormat="1" ht="38.25" customHeight="1" x14ac:dyDescent="0.25">
      <c r="B28" s="10" t="s">
        <v>22</v>
      </c>
      <c r="C28" s="175" t="s">
        <v>430</v>
      </c>
      <c r="D28" s="175"/>
      <c r="E28" s="175"/>
      <c r="F28" s="175"/>
      <c r="G28" s="175"/>
      <c r="H28" s="175"/>
      <c r="I28" s="175"/>
      <c r="J28" s="24"/>
      <c r="K28" s="49"/>
      <c r="L28" s="49"/>
    </row>
    <row r="29" spans="2:12" s="33" customFormat="1" ht="38.25" customHeight="1" x14ac:dyDescent="0.25">
      <c r="B29" s="26">
        <v>7</v>
      </c>
      <c r="C29" s="219" t="s">
        <v>573</v>
      </c>
      <c r="D29" s="219"/>
      <c r="E29" s="219"/>
      <c r="F29" s="219"/>
      <c r="G29" s="219"/>
      <c r="H29" s="219"/>
      <c r="I29" s="219"/>
      <c r="J29" s="24"/>
      <c r="K29" s="49"/>
      <c r="L29" s="49"/>
    </row>
    <row r="30" spans="2:12" s="33" customFormat="1" ht="38.25" customHeight="1" x14ac:dyDescent="0.25">
      <c r="B30" s="10" t="s">
        <v>246</v>
      </c>
      <c r="C30" s="175" t="s">
        <v>227</v>
      </c>
      <c r="D30" s="175"/>
      <c r="E30" s="175"/>
      <c r="F30" s="175"/>
      <c r="G30" s="175"/>
      <c r="H30" s="175"/>
      <c r="I30" s="175"/>
      <c r="J30" s="24"/>
      <c r="K30" s="49"/>
      <c r="L30" s="49"/>
    </row>
    <row r="31" spans="2:12" s="33" customFormat="1" ht="38.25" customHeight="1" x14ac:dyDescent="0.25">
      <c r="B31" s="10" t="s">
        <v>248</v>
      </c>
      <c r="C31" s="175" t="s">
        <v>460</v>
      </c>
      <c r="D31" s="175"/>
      <c r="E31" s="175"/>
      <c r="F31" s="175"/>
      <c r="G31" s="175"/>
      <c r="H31" s="175"/>
      <c r="I31" s="175"/>
      <c r="J31" s="24"/>
      <c r="K31" s="49"/>
      <c r="L31" s="49"/>
    </row>
    <row r="32" spans="2:12" s="33" customFormat="1" ht="38.25" customHeight="1" x14ac:dyDescent="0.25">
      <c r="B32" s="10" t="s">
        <v>250</v>
      </c>
      <c r="C32" s="219" t="s">
        <v>229</v>
      </c>
      <c r="D32" s="219"/>
      <c r="E32" s="219"/>
      <c r="F32" s="219"/>
      <c r="G32" s="219"/>
      <c r="H32" s="219"/>
      <c r="I32" s="219"/>
      <c r="J32" s="24"/>
      <c r="K32" s="49"/>
      <c r="L32" s="49"/>
    </row>
    <row r="33" spans="2:12" s="33" customFormat="1" ht="38.25" customHeight="1" x14ac:dyDescent="0.25">
      <c r="B33" s="10" t="s">
        <v>46</v>
      </c>
      <c r="C33" s="175" t="s">
        <v>386</v>
      </c>
      <c r="D33" s="175"/>
      <c r="E33" s="175"/>
      <c r="F33" s="175"/>
      <c r="G33" s="175"/>
      <c r="H33" s="175"/>
      <c r="I33" s="175"/>
      <c r="J33" s="24"/>
      <c r="K33" s="49"/>
      <c r="L33" s="49"/>
    </row>
    <row r="34" spans="2:12" s="33" customFormat="1" ht="38.25" customHeight="1" x14ac:dyDescent="0.25">
      <c r="B34" s="10" t="s">
        <v>89</v>
      </c>
      <c r="C34" s="176" t="s">
        <v>574</v>
      </c>
      <c r="D34" s="177"/>
      <c r="E34" s="177"/>
      <c r="F34" s="177"/>
      <c r="G34" s="177"/>
      <c r="H34" s="177"/>
      <c r="I34" s="178"/>
      <c r="J34" s="24"/>
      <c r="K34" s="77"/>
      <c r="L34" s="77"/>
    </row>
    <row r="35" spans="2:12" s="33" customFormat="1" ht="38.25" customHeight="1" x14ac:dyDescent="0.25">
      <c r="B35" s="26">
        <v>9</v>
      </c>
      <c r="C35" s="175" t="s">
        <v>55</v>
      </c>
      <c r="D35" s="175"/>
      <c r="E35" s="175"/>
      <c r="F35" s="175"/>
      <c r="G35" s="175"/>
      <c r="H35" s="175"/>
      <c r="I35" s="175"/>
      <c r="J35" s="24"/>
      <c r="K35" s="49"/>
      <c r="L35" s="49"/>
    </row>
    <row r="36" spans="2:12" s="33" customFormat="1" ht="38.25" customHeight="1" x14ac:dyDescent="0.25">
      <c r="B36" s="10" t="s">
        <v>197</v>
      </c>
      <c r="C36" s="175" t="s">
        <v>57</v>
      </c>
      <c r="D36" s="175"/>
      <c r="E36" s="175"/>
      <c r="F36" s="175"/>
      <c r="G36" s="175"/>
      <c r="H36" s="175"/>
      <c r="I36" s="175"/>
      <c r="J36" s="24"/>
      <c r="K36" s="49"/>
      <c r="L36" s="49"/>
    </row>
    <row r="37" spans="2:12" s="33" customFormat="1" ht="38.25" customHeight="1" x14ac:dyDescent="0.25">
      <c r="B37" s="10" t="s">
        <v>268</v>
      </c>
      <c r="C37" s="175" t="s">
        <v>59</v>
      </c>
      <c r="D37" s="175"/>
      <c r="E37" s="175"/>
      <c r="F37" s="175"/>
      <c r="G37" s="175"/>
      <c r="H37" s="175"/>
      <c r="I37" s="175"/>
      <c r="J37" s="24"/>
      <c r="K37" s="49"/>
      <c r="L37" s="49"/>
    </row>
    <row r="38" spans="2:12" ht="75" customHeight="1" x14ac:dyDescent="0.25">
      <c r="B38" s="174" t="s">
        <v>60</v>
      </c>
      <c r="C38" s="174"/>
      <c r="D38" s="174"/>
      <c r="E38" s="174"/>
      <c r="F38" s="174"/>
      <c r="G38" s="174"/>
      <c r="H38" s="174"/>
      <c r="I38" s="174"/>
      <c r="J38" s="171" t="s">
        <v>61</v>
      </c>
      <c r="K38" s="172"/>
      <c r="L38" s="173"/>
    </row>
  </sheetData>
  <mergeCells count="38">
    <mergeCell ref="C22:I22"/>
    <mergeCell ref="C11:I11"/>
    <mergeCell ref="C12:I12"/>
    <mergeCell ref="C13:I13"/>
    <mergeCell ref="C14:I14"/>
    <mergeCell ref="C15:I15"/>
    <mergeCell ref="C21:I21"/>
    <mergeCell ref="B38:I38"/>
    <mergeCell ref="J38:L38"/>
    <mergeCell ref="C35:I35"/>
    <mergeCell ref="C23:I23"/>
    <mergeCell ref="C24:I24"/>
    <mergeCell ref="C25:I25"/>
    <mergeCell ref="C26:I26"/>
    <mergeCell ref="C27:I27"/>
    <mergeCell ref="C28:I28"/>
    <mergeCell ref="C29:I29"/>
    <mergeCell ref="C30:I30"/>
    <mergeCell ref="C31:I31"/>
    <mergeCell ref="C34:I34"/>
    <mergeCell ref="C32:I32"/>
    <mergeCell ref="C33:I33"/>
    <mergeCell ref="D2:L6"/>
    <mergeCell ref="C36:I36"/>
    <mergeCell ref="C37:I37"/>
    <mergeCell ref="C16:I16"/>
    <mergeCell ref="C17:I17"/>
    <mergeCell ref="C18:I18"/>
    <mergeCell ref="C19:I19"/>
    <mergeCell ref="C20:I20"/>
    <mergeCell ref="B10:C10"/>
    <mergeCell ref="D10:L10"/>
    <mergeCell ref="B2:C6"/>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575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576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7.5" customHeight="1" x14ac:dyDescent="0.25">
      <c r="B12" s="11" t="s">
        <v>175</v>
      </c>
      <c r="C12" s="249" t="s">
        <v>577</v>
      </c>
      <c r="D12" s="250"/>
      <c r="E12" s="250"/>
      <c r="F12" s="250"/>
      <c r="G12" s="250"/>
      <c r="H12" s="250"/>
      <c r="I12" s="251"/>
      <c r="J12" s="24"/>
      <c r="K12" s="49"/>
      <c r="L12" s="49"/>
    </row>
    <row r="13" spans="2:13" s="33" customFormat="1" ht="37.5" customHeight="1" x14ac:dyDescent="0.25">
      <c r="B13" s="11" t="s">
        <v>65</v>
      </c>
      <c r="C13" s="220" t="s">
        <v>578</v>
      </c>
      <c r="D13" s="221"/>
      <c r="E13" s="221"/>
      <c r="F13" s="221"/>
      <c r="G13" s="221"/>
      <c r="H13" s="221"/>
      <c r="I13" s="222"/>
      <c r="J13" s="24"/>
      <c r="K13" s="49"/>
      <c r="L13" s="49"/>
    </row>
    <row r="14" spans="2:13" s="33" customFormat="1" ht="37.5" customHeight="1" x14ac:dyDescent="0.25">
      <c r="B14" s="11" t="s">
        <v>77</v>
      </c>
      <c r="C14" s="252" t="s">
        <v>579</v>
      </c>
      <c r="D14" s="252"/>
      <c r="E14" s="252"/>
      <c r="F14" s="252"/>
      <c r="G14" s="252"/>
      <c r="H14" s="252"/>
      <c r="I14" s="252"/>
      <c r="J14" s="24"/>
      <c r="K14" s="49"/>
      <c r="L14" s="49"/>
    </row>
    <row r="15" spans="2:13" s="33" customFormat="1" ht="37.5" customHeight="1" x14ac:dyDescent="0.25">
      <c r="B15" s="11" t="s">
        <v>79</v>
      </c>
      <c r="C15" s="219" t="s">
        <v>580</v>
      </c>
      <c r="D15" s="219"/>
      <c r="E15" s="219"/>
      <c r="F15" s="219"/>
      <c r="G15" s="219"/>
      <c r="H15" s="219"/>
      <c r="I15" s="219"/>
      <c r="J15" s="24"/>
      <c r="K15" s="49"/>
      <c r="L15" s="49"/>
    </row>
    <row r="16" spans="2:13" s="33" customFormat="1" ht="37.5" customHeight="1" x14ac:dyDescent="0.25">
      <c r="B16" s="76" t="s">
        <v>81</v>
      </c>
      <c r="C16" s="220" t="s">
        <v>581</v>
      </c>
      <c r="D16" s="221"/>
      <c r="E16" s="221"/>
      <c r="F16" s="221"/>
      <c r="G16" s="221"/>
      <c r="H16" s="221"/>
      <c r="I16" s="222"/>
      <c r="J16" s="24"/>
      <c r="K16" s="77"/>
      <c r="L16" s="77"/>
    </row>
    <row r="17" spans="2:12" s="33" customFormat="1" ht="37.5" customHeight="1" x14ac:dyDescent="0.25">
      <c r="B17" s="11" t="s">
        <v>14</v>
      </c>
      <c r="C17" s="219" t="s">
        <v>53</v>
      </c>
      <c r="D17" s="219"/>
      <c r="E17" s="219"/>
      <c r="F17" s="219"/>
      <c r="G17" s="219"/>
      <c r="H17" s="219"/>
      <c r="I17" s="219"/>
      <c r="J17" s="24"/>
      <c r="K17" s="49"/>
      <c r="L17" s="49"/>
    </row>
    <row r="18" spans="2:12" s="33" customFormat="1" ht="37.5" customHeight="1" x14ac:dyDescent="0.25">
      <c r="B18" s="11" t="s">
        <v>16</v>
      </c>
      <c r="C18" s="219" t="s">
        <v>582</v>
      </c>
      <c r="D18" s="219"/>
      <c r="E18" s="219"/>
      <c r="F18" s="219"/>
      <c r="G18" s="219"/>
      <c r="H18" s="219"/>
      <c r="I18" s="219"/>
      <c r="J18" s="24"/>
      <c r="K18" s="49"/>
      <c r="L18" s="49"/>
    </row>
    <row r="19" spans="2:12" s="33" customFormat="1" ht="37.5" customHeight="1" x14ac:dyDescent="0.25">
      <c r="B19" s="11" t="s">
        <v>18</v>
      </c>
      <c r="C19" s="219" t="s">
        <v>227</v>
      </c>
      <c r="D19" s="219"/>
      <c r="E19" s="219"/>
      <c r="F19" s="219"/>
      <c r="G19" s="219"/>
      <c r="H19" s="219"/>
      <c r="I19" s="219"/>
      <c r="J19" s="24"/>
      <c r="K19" s="49"/>
      <c r="L19" s="49"/>
    </row>
    <row r="20" spans="2:12" s="33" customFormat="1" ht="37.5" customHeight="1" x14ac:dyDescent="0.25">
      <c r="B20" s="11" t="s">
        <v>356</v>
      </c>
      <c r="C20" s="219" t="s">
        <v>583</v>
      </c>
      <c r="D20" s="219"/>
      <c r="E20" s="219"/>
      <c r="F20" s="219"/>
      <c r="G20" s="219"/>
      <c r="H20" s="219"/>
      <c r="I20" s="219"/>
      <c r="J20" s="24"/>
      <c r="K20" s="49"/>
      <c r="L20" s="49"/>
    </row>
    <row r="21" spans="2:12" s="33" customFormat="1" ht="37.5" customHeight="1" x14ac:dyDescent="0.25">
      <c r="B21" s="26">
        <v>6</v>
      </c>
      <c r="C21" s="175" t="s">
        <v>55</v>
      </c>
      <c r="D21" s="175"/>
      <c r="E21" s="175"/>
      <c r="F21" s="175"/>
      <c r="G21" s="175"/>
      <c r="H21" s="175"/>
      <c r="I21" s="175"/>
      <c r="J21" s="24"/>
      <c r="K21" s="49"/>
      <c r="L21" s="49"/>
    </row>
    <row r="22" spans="2:12" s="33" customFormat="1" ht="37.5" customHeight="1" x14ac:dyDescent="0.25">
      <c r="B22" s="10" t="s">
        <v>24</v>
      </c>
      <c r="C22" s="175" t="s">
        <v>57</v>
      </c>
      <c r="D22" s="175"/>
      <c r="E22" s="175"/>
      <c r="F22" s="175"/>
      <c r="G22" s="175"/>
      <c r="H22" s="175"/>
      <c r="I22" s="175"/>
      <c r="J22" s="24"/>
      <c r="K22" s="49"/>
      <c r="L22" s="49"/>
    </row>
    <row r="23" spans="2:12" s="33" customFormat="1" ht="37.5" customHeight="1" x14ac:dyDescent="0.25">
      <c r="B23" s="10" t="s">
        <v>26</v>
      </c>
      <c r="C23" s="175" t="s">
        <v>59</v>
      </c>
      <c r="D23" s="175"/>
      <c r="E23" s="175"/>
      <c r="F23" s="175"/>
      <c r="G23" s="175"/>
      <c r="H23" s="175"/>
      <c r="I23" s="175"/>
      <c r="J23" s="24"/>
      <c r="K23" s="49"/>
      <c r="L23" s="49"/>
    </row>
    <row r="24" spans="2:12" ht="75" customHeight="1" x14ac:dyDescent="0.25">
      <c r="B24" s="174" t="s">
        <v>60</v>
      </c>
      <c r="C24" s="174"/>
      <c r="D24" s="174"/>
      <c r="E24" s="174"/>
      <c r="F24" s="174"/>
      <c r="G24" s="174"/>
      <c r="H24" s="174"/>
      <c r="I24" s="174"/>
      <c r="J24" s="171" t="s">
        <v>61</v>
      </c>
      <c r="K24" s="172"/>
      <c r="L24" s="173"/>
    </row>
  </sheetData>
  <mergeCells count="24">
    <mergeCell ref="B24:I24"/>
    <mergeCell ref="J24:L24"/>
    <mergeCell ref="C19:I19"/>
    <mergeCell ref="C20:I20"/>
    <mergeCell ref="C21:I21"/>
    <mergeCell ref="C22:I22"/>
    <mergeCell ref="C23:I23"/>
    <mergeCell ref="C18:I18"/>
    <mergeCell ref="C11:I11"/>
    <mergeCell ref="C12:I12"/>
    <mergeCell ref="C13:I13"/>
    <mergeCell ref="C14:I14"/>
    <mergeCell ref="C15:I15"/>
    <mergeCell ref="C17:I17"/>
    <mergeCell ref="C16:I16"/>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584</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585</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0.75" customHeight="1" x14ac:dyDescent="0.25">
      <c r="B12" s="11" t="s">
        <v>175</v>
      </c>
      <c r="C12" s="219" t="s">
        <v>586</v>
      </c>
      <c r="D12" s="219"/>
      <c r="E12" s="219"/>
      <c r="F12" s="219"/>
      <c r="G12" s="219"/>
      <c r="H12" s="219"/>
      <c r="I12" s="219"/>
      <c r="J12" s="24"/>
      <c r="K12" s="49"/>
      <c r="L12" s="49"/>
    </row>
    <row r="13" spans="2:13" s="33" customFormat="1" ht="30.75" customHeight="1" x14ac:dyDescent="0.25">
      <c r="B13" s="11" t="s">
        <v>65</v>
      </c>
      <c r="C13" s="219" t="s">
        <v>200</v>
      </c>
      <c r="D13" s="219"/>
      <c r="E13" s="219"/>
      <c r="F13" s="219"/>
      <c r="G13" s="219"/>
      <c r="H13" s="219"/>
      <c r="I13" s="219"/>
      <c r="J13" s="24"/>
      <c r="K13" s="49"/>
      <c r="L13" s="49"/>
    </row>
    <row r="14" spans="2:13" s="33" customFormat="1" ht="30.75" customHeight="1" x14ac:dyDescent="0.25">
      <c r="B14" s="11" t="s">
        <v>77</v>
      </c>
      <c r="C14" s="219" t="s">
        <v>587</v>
      </c>
      <c r="D14" s="219"/>
      <c r="E14" s="219"/>
      <c r="F14" s="219"/>
      <c r="G14" s="219"/>
      <c r="H14" s="219"/>
      <c r="I14" s="219"/>
      <c r="J14" s="24"/>
      <c r="K14" s="49"/>
      <c r="L14" s="49"/>
    </row>
    <row r="15" spans="2:13" s="33" customFormat="1" ht="30.75" customHeight="1" x14ac:dyDescent="0.25">
      <c r="B15" s="11" t="s">
        <v>79</v>
      </c>
      <c r="C15" s="220" t="s">
        <v>588</v>
      </c>
      <c r="D15" s="221"/>
      <c r="E15" s="221"/>
      <c r="F15" s="221"/>
      <c r="G15" s="221"/>
      <c r="H15" s="221"/>
      <c r="I15" s="222"/>
      <c r="J15" s="24"/>
      <c r="K15" s="49"/>
      <c r="L15" s="49"/>
    </row>
    <row r="16" spans="2:13" s="33" customFormat="1" ht="30.75" customHeight="1" x14ac:dyDescent="0.25">
      <c r="B16" s="36" t="s">
        <v>14</v>
      </c>
      <c r="C16" s="219" t="s">
        <v>589</v>
      </c>
      <c r="D16" s="219"/>
      <c r="E16" s="219"/>
      <c r="F16" s="219"/>
      <c r="G16" s="219"/>
      <c r="H16" s="219"/>
      <c r="I16" s="219"/>
      <c r="J16" s="24"/>
      <c r="K16" s="49"/>
      <c r="L16" s="49"/>
    </row>
    <row r="17" spans="2:12" s="33" customFormat="1" ht="30.75" customHeight="1" x14ac:dyDescent="0.25">
      <c r="B17" s="56" t="s">
        <v>68</v>
      </c>
      <c r="C17" s="219" t="s">
        <v>581</v>
      </c>
      <c r="D17" s="219"/>
      <c r="E17" s="219"/>
      <c r="F17" s="219"/>
      <c r="G17" s="219"/>
      <c r="H17" s="219"/>
      <c r="I17" s="219"/>
      <c r="J17" s="24"/>
      <c r="K17" s="49"/>
      <c r="L17" s="49"/>
    </row>
    <row r="18" spans="2:12" s="33" customFormat="1" ht="30.75" customHeight="1" x14ac:dyDescent="0.25">
      <c r="B18" s="11" t="s">
        <v>16</v>
      </c>
      <c r="C18" s="219" t="s">
        <v>53</v>
      </c>
      <c r="D18" s="219"/>
      <c r="E18" s="219"/>
      <c r="F18" s="219"/>
      <c r="G18" s="219"/>
      <c r="H18" s="219"/>
      <c r="I18" s="219"/>
      <c r="J18" s="24"/>
      <c r="K18" s="49"/>
      <c r="L18" s="49"/>
    </row>
    <row r="19" spans="2:12" s="33" customFormat="1" ht="30.75" customHeight="1" x14ac:dyDescent="0.25">
      <c r="B19" s="11" t="s">
        <v>18</v>
      </c>
      <c r="C19" s="219" t="s">
        <v>582</v>
      </c>
      <c r="D19" s="219"/>
      <c r="E19" s="219"/>
      <c r="F19" s="219"/>
      <c r="G19" s="219"/>
      <c r="H19" s="219"/>
      <c r="I19" s="219"/>
      <c r="J19" s="24"/>
      <c r="K19" s="49"/>
      <c r="L19" s="49"/>
    </row>
    <row r="20" spans="2:12" s="33" customFormat="1" ht="30.75" customHeight="1" x14ac:dyDescent="0.25">
      <c r="B20" s="11" t="s">
        <v>72</v>
      </c>
      <c r="C20" s="219" t="s">
        <v>227</v>
      </c>
      <c r="D20" s="219"/>
      <c r="E20" s="219"/>
      <c r="F20" s="219"/>
      <c r="G20" s="219"/>
      <c r="H20" s="219"/>
      <c r="I20" s="219"/>
      <c r="J20" s="24"/>
      <c r="K20" s="49"/>
      <c r="L20" s="49"/>
    </row>
    <row r="21" spans="2:12" s="33" customFormat="1" ht="30.75" customHeight="1" x14ac:dyDescent="0.25">
      <c r="B21" s="11" t="s">
        <v>183</v>
      </c>
      <c r="C21" s="219" t="s">
        <v>583</v>
      </c>
      <c r="D21" s="219"/>
      <c r="E21" s="219"/>
      <c r="F21" s="219"/>
      <c r="G21" s="219"/>
      <c r="H21" s="219"/>
      <c r="I21" s="219"/>
      <c r="J21" s="24"/>
      <c r="K21" s="49"/>
      <c r="L21" s="49"/>
    </row>
    <row r="22" spans="2:12" s="33" customFormat="1" ht="30.75" customHeight="1" x14ac:dyDescent="0.25">
      <c r="B22" s="11" t="s">
        <v>184</v>
      </c>
      <c r="C22" s="219" t="s">
        <v>590</v>
      </c>
      <c r="D22" s="219"/>
      <c r="E22" s="219"/>
      <c r="F22" s="219"/>
      <c r="G22" s="219"/>
      <c r="H22" s="219"/>
      <c r="I22" s="219"/>
      <c r="J22" s="24"/>
      <c r="K22" s="49"/>
      <c r="L22" s="49"/>
    </row>
    <row r="23" spans="2:12" s="33" customFormat="1" ht="30.75" customHeight="1" x14ac:dyDescent="0.25">
      <c r="B23" s="85" t="s">
        <v>185</v>
      </c>
      <c r="C23" s="220" t="s">
        <v>574</v>
      </c>
      <c r="D23" s="221"/>
      <c r="E23" s="221"/>
      <c r="F23" s="221"/>
      <c r="G23" s="221"/>
      <c r="H23" s="221"/>
      <c r="I23" s="222"/>
      <c r="J23" s="24"/>
      <c r="K23" s="86"/>
      <c r="L23" s="86"/>
    </row>
    <row r="24" spans="2:12" s="33" customFormat="1" ht="30.75" customHeight="1" x14ac:dyDescent="0.25">
      <c r="B24" s="26">
        <v>5</v>
      </c>
      <c r="C24" s="175" t="s">
        <v>55</v>
      </c>
      <c r="D24" s="175"/>
      <c r="E24" s="175"/>
      <c r="F24" s="175"/>
      <c r="G24" s="175"/>
      <c r="H24" s="175"/>
      <c r="I24" s="175"/>
      <c r="J24" s="24"/>
      <c r="K24" s="49"/>
      <c r="L24" s="49"/>
    </row>
    <row r="25" spans="2:12" s="33" customFormat="1" ht="30.75" customHeight="1" x14ac:dyDescent="0.25">
      <c r="B25" s="10" t="s">
        <v>356</v>
      </c>
      <c r="C25" s="175" t="s">
        <v>57</v>
      </c>
      <c r="D25" s="175"/>
      <c r="E25" s="175"/>
      <c r="F25" s="175"/>
      <c r="G25" s="175"/>
      <c r="H25" s="175"/>
      <c r="I25" s="175"/>
      <c r="J25" s="24"/>
      <c r="K25" s="49"/>
      <c r="L25" s="49"/>
    </row>
    <row r="26" spans="2:12" s="33" customFormat="1" ht="30.75" customHeight="1" x14ac:dyDescent="0.25">
      <c r="B26" s="10" t="s">
        <v>358</v>
      </c>
      <c r="C26" s="175" t="s">
        <v>59</v>
      </c>
      <c r="D26" s="175"/>
      <c r="E26" s="175"/>
      <c r="F26" s="175"/>
      <c r="G26" s="175"/>
      <c r="H26" s="175"/>
      <c r="I26" s="175"/>
      <c r="J26" s="24"/>
      <c r="K26" s="49"/>
      <c r="L26" s="49"/>
    </row>
    <row r="27" spans="2:12" ht="75" customHeight="1" x14ac:dyDescent="0.25">
      <c r="B27" s="174" t="s">
        <v>60</v>
      </c>
      <c r="C27" s="174"/>
      <c r="D27" s="174"/>
      <c r="E27" s="174"/>
      <c r="F27" s="174"/>
      <c r="G27" s="174"/>
      <c r="H27" s="174"/>
      <c r="I27" s="174"/>
      <c r="J27" s="171" t="s">
        <v>61</v>
      </c>
      <c r="K27" s="172"/>
      <c r="L27" s="173"/>
    </row>
  </sheetData>
  <mergeCells count="27">
    <mergeCell ref="B27:I27"/>
    <mergeCell ref="J27:L27"/>
    <mergeCell ref="C18:I18"/>
    <mergeCell ref="C19:I19"/>
    <mergeCell ref="C20:I20"/>
    <mergeCell ref="C21:I21"/>
    <mergeCell ref="C22:I22"/>
    <mergeCell ref="C24:I24"/>
    <mergeCell ref="C25:I25"/>
    <mergeCell ref="C26:I26"/>
    <mergeCell ref="C23:I23"/>
    <mergeCell ref="B2:C6"/>
    <mergeCell ref="D2:L6"/>
    <mergeCell ref="C15:I15"/>
    <mergeCell ref="C16:I16"/>
    <mergeCell ref="C17:I17"/>
    <mergeCell ref="B10:C10"/>
    <mergeCell ref="D10:L10"/>
    <mergeCell ref="C11:I11"/>
    <mergeCell ref="C12:I12"/>
    <mergeCell ref="C13:I13"/>
    <mergeCell ref="C14:I14"/>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591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592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3" customHeight="1" x14ac:dyDescent="0.25">
      <c r="B12" s="11" t="s">
        <v>175</v>
      </c>
      <c r="C12" s="219" t="s">
        <v>593</v>
      </c>
      <c r="D12" s="219"/>
      <c r="E12" s="219"/>
      <c r="F12" s="219"/>
      <c r="G12" s="219"/>
      <c r="H12" s="219"/>
      <c r="I12" s="219"/>
      <c r="J12" s="24"/>
      <c r="K12" s="49"/>
      <c r="L12" s="49"/>
    </row>
    <row r="13" spans="2:13" s="33" customFormat="1" ht="33" customHeight="1" x14ac:dyDescent="0.25">
      <c r="B13" s="11" t="s">
        <v>65</v>
      </c>
      <c r="C13" s="219" t="s">
        <v>200</v>
      </c>
      <c r="D13" s="219"/>
      <c r="E13" s="219"/>
      <c r="F13" s="219"/>
      <c r="G13" s="219"/>
      <c r="H13" s="219"/>
      <c r="I13" s="219"/>
      <c r="J13" s="24"/>
      <c r="K13" s="49"/>
      <c r="L13" s="49"/>
    </row>
    <row r="14" spans="2:13" s="33" customFormat="1" ht="33" customHeight="1" x14ac:dyDescent="0.25">
      <c r="B14" s="11" t="s">
        <v>77</v>
      </c>
      <c r="C14" s="219" t="s">
        <v>594</v>
      </c>
      <c r="D14" s="219"/>
      <c r="E14" s="219"/>
      <c r="F14" s="219"/>
      <c r="G14" s="219"/>
      <c r="H14" s="219"/>
      <c r="I14" s="219"/>
      <c r="J14" s="24"/>
      <c r="K14" s="49"/>
      <c r="L14" s="49"/>
    </row>
    <row r="15" spans="2:13" s="33" customFormat="1" ht="33" customHeight="1" x14ac:dyDescent="0.25">
      <c r="B15" s="26">
        <v>2</v>
      </c>
      <c r="C15" s="219" t="s">
        <v>595</v>
      </c>
      <c r="D15" s="219"/>
      <c r="E15" s="219"/>
      <c r="F15" s="219"/>
      <c r="G15" s="219"/>
      <c r="H15" s="219"/>
      <c r="I15" s="219"/>
      <c r="J15" s="24"/>
      <c r="K15" s="49"/>
      <c r="L15" s="49"/>
    </row>
    <row r="16" spans="2:13" s="33" customFormat="1" ht="33" customHeight="1" x14ac:dyDescent="0.25">
      <c r="B16" s="10" t="s">
        <v>68</v>
      </c>
      <c r="C16" s="219" t="s">
        <v>596</v>
      </c>
      <c r="D16" s="219"/>
      <c r="E16" s="219"/>
      <c r="F16" s="219"/>
      <c r="G16" s="219"/>
      <c r="H16" s="219"/>
      <c r="I16" s="219"/>
      <c r="J16" s="24"/>
      <c r="K16" s="49"/>
      <c r="L16" s="49"/>
    </row>
    <row r="17" spans="2:12" s="33" customFormat="1" ht="33" customHeight="1" x14ac:dyDescent="0.25">
      <c r="B17" s="10" t="s">
        <v>392</v>
      </c>
      <c r="C17" s="219" t="s">
        <v>589</v>
      </c>
      <c r="D17" s="219"/>
      <c r="E17" s="219"/>
      <c r="F17" s="219"/>
      <c r="G17" s="219"/>
      <c r="H17" s="219"/>
      <c r="I17" s="219"/>
      <c r="J17" s="24"/>
      <c r="K17" s="49"/>
      <c r="L17" s="49"/>
    </row>
    <row r="18" spans="2:12" s="33" customFormat="1" ht="33" customHeight="1" x14ac:dyDescent="0.25">
      <c r="B18" s="10" t="s">
        <v>471</v>
      </c>
      <c r="C18" s="219" t="s">
        <v>581</v>
      </c>
      <c r="D18" s="219"/>
      <c r="E18" s="219"/>
      <c r="F18" s="219"/>
      <c r="G18" s="219"/>
      <c r="H18" s="219"/>
      <c r="I18" s="219"/>
      <c r="J18" s="24"/>
      <c r="K18" s="49"/>
      <c r="L18" s="49"/>
    </row>
    <row r="19" spans="2:12" s="33" customFormat="1" ht="33" customHeight="1" x14ac:dyDescent="0.25">
      <c r="B19" s="11" t="s">
        <v>16</v>
      </c>
      <c r="C19" s="219" t="s">
        <v>53</v>
      </c>
      <c r="D19" s="219"/>
      <c r="E19" s="219"/>
      <c r="F19" s="219"/>
      <c r="G19" s="219"/>
      <c r="H19" s="219"/>
      <c r="I19" s="219"/>
      <c r="J19" s="24"/>
      <c r="K19" s="49"/>
      <c r="L19" s="49"/>
    </row>
    <row r="20" spans="2:12" s="33" customFormat="1" ht="33" customHeight="1" x14ac:dyDescent="0.25">
      <c r="B20" s="11" t="s">
        <v>18</v>
      </c>
      <c r="C20" s="219" t="s">
        <v>582</v>
      </c>
      <c r="D20" s="219"/>
      <c r="E20" s="219"/>
      <c r="F20" s="219"/>
      <c r="G20" s="219"/>
      <c r="H20" s="219"/>
      <c r="I20" s="219"/>
      <c r="J20" s="24"/>
      <c r="K20" s="49"/>
      <c r="L20" s="49"/>
    </row>
    <row r="21" spans="2:12" s="33" customFormat="1" ht="33" customHeight="1" x14ac:dyDescent="0.25">
      <c r="B21" s="11" t="s">
        <v>72</v>
      </c>
      <c r="C21" s="219" t="s">
        <v>227</v>
      </c>
      <c r="D21" s="219"/>
      <c r="E21" s="219"/>
      <c r="F21" s="219"/>
      <c r="G21" s="219"/>
      <c r="H21" s="219"/>
      <c r="I21" s="219"/>
      <c r="J21" s="24"/>
      <c r="K21" s="49"/>
      <c r="L21" s="49"/>
    </row>
    <row r="22" spans="2:12" s="33" customFormat="1" ht="33" customHeight="1" x14ac:dyDescent="0.25">
      <c r="B22" s="11" t="s">
        <v>183</v>
      </c>
      <c r="C22" s="219" t="s">
        <v>583</v>
      </c>
      <c r="D22" s="219"/>
      <c r="E22" s="219"/>
      <c r="F22" s="219"/>
      <c r="G22" s="219"/>
      <c r="H22" s="219"/>
      <c r="I22" s="219"/>
      <c r="J22" s="24"/>
      <c r="K22" s="49"/>
      <c r="L22" s="49"/>
    </row>
    <row r="23" spans="2:12" s="33" customFormat="1" ht="33" customHeight="1" x14ac:dyDescent="0.25">
      <c r="B23" s="11" t="s">
        <v>184</v>
      </c>
      <c r="C23" s="219" t="s">
        <v>590</v>
      </c>
      <c r="D23" s="219"/>
      <c r="E23" s="219"/>
      <c r="F23" s="219"/>
      <c r="G23" s="219"/>
      <c r="H23" s="219"/>
      <c r="I23" s="219"/>
      <c r="J23" s="24"/>
      <c r="K23" s="49"/>
      <c r="L23" s="49"/>
    </row>
    <row r="24" spans="2:12" s="33" customFormat="1" ht="33" customHeight="1" x14ac:dyDescent="0.25">
      <c r="B24" s="76" t="s">
        <v>185</v>
      </c>
      <c r="C24" s="220" t="s">
        <v>597</v>
      </c>
      <c r="D24" s="221"/>
      <c r="E24" s="221"/>
      <c r="F24" s="221"/>
      <c r="G24" s="221"/>
      <c r="H24" s="221"/>
      <c r="I24" s="222"/>
      <c r="J24" s="24"/>
      <c r="K24" s="77"/>
      <c r="L24" s="77"/>
    </row>
    <row r="25" spans="2:12" s="33" customFormat="1" ht="33" customHeight="1" x14ac:dyDescent="0.25">
      <c r="B25" s="26">
        <v>5</v>
      </c>
      <c r="C25" s="175" t="s">
        <v>55</v>
      </c>
      <c r="D25" s="175"/>
      <c r="E25" s="175"/>
      <c r="F25" s="175"/>
      <c r="G25" s="175"/>
      <c r="H25" s="175"/>
      <c r="I25" s="175"/>
      <c r="J25" s="24"/>
      <c r="K25" s="49"/>
      <c r="L25" s="49"/>
    </row>
    <row r="26" spans="2:12" s="33" customFormat="1" ht="33" customHeight="1" x14ac:dyDescent="0.25">
      <c r="B26" s="10" t="s">
        <v>356</v>
      </c>
      <c r="C26" s="175" t="s">
        <v>57</v>
      </c>
      <c r="D26" s="175"/>
      <c r="E26" s="175"/>
      <c r="F26" s="175"/>
      <c r="G26" s="175"/>
      <c r="H26" s="175"/>
      <c r="I26" s="175"/>
      <c r="J26" s="24"/>
      <c r="K26" s="49"/>
      <c r="L26" s="49"/>
    </row>
    <row r="27" spans="2:12" s="33" customFormat="1" ht="33" customHeight="1" x14ac:dyDescent="0.25">
      <c r="B27" s="10" t="s">
        <v>358</v>
      </c>
      <c r="C27" s="175" t="s">
        <v>59</v>
      </c>
      <c r="D27" s="175"/>
      <c r="E27" s="175"/>
      <c r="F27" s="175"/>
      <c r="G27" s="175"/>
      <c r="H27" s="175"/>
      <c r="I27" s="175"/>
      <c r="J27" s="24"/>
      <c r="K27" s="49"/>
      <c r="L27" s="49"/>
    </row>
    <row r="28" spans="2:12" ht="75" customHeight="1" x14ac:dyDescent="0.25">
      <c r="B28" s="174" t="s">
        <v>60</v>
      </c>
      <c r="C28" s="174"/>
      <c r="D28" s="174"/>
      <c r="E28" s="174"/>
      <c r="F28" s="174"/>
      <c r="G28" s="174"/>
      <c r="H28" s="174"/>
      <c r="I28" s="174"/>
      <c r="J28" s="171" t="s">
        <v>61</v>
      </c>
      <c r="K28" s="172"/>
      <c r="L28" s="173"/>
    </row>
  </sheetData>
  <mergeCells count="28">
    <mergeCell ref="B28:I28"/>
    <mergeCell ref="J28:L28"/>
    <mergeCell ref="C19:I19"/>
    <mergeCell ref="C20:I20"/>
    <mergeCell ref="C21:I21"/>
    <mergeCell ref="C22:I22"/>
    <mergeCell ref="C23:I23"/>
    <mergeCell ref="C25:I25"/>
    <mergeCell ref="C26:I26"/>
    <mergeCell ref="C27:I27"/>
    <mergeCell ref="C24:I24"/>
    <mergeCell ref="C18:I18"/>
    <mergeCell ref="B10:C10"/>
    <mergeCell ref="D10:L10"/>
    <mergeCell ref="C11:I11"/>
    <mergeCell ref="C12:I12"/>
    <mergeCell ref="C13:I13"/>
    <mergeCell ref="C14:I14"/>
    <mergeCell ref="B2:C6"/>
    <mergeCell ref="D2:L6"/>
    <mergeCell ref="C15:I15"/>
    <mergeCell ref="C16:I16"/>
    <mergeCell ref="C17:I17"/>
    <mergeCell ref="B7:L7"/>
    <mergeCell ref="B8:C8"/>
    <mergeCell ref="D8:L8"/>
    <mergeCell ref="B9:C9"/>
    <mergeCell ref="D9:L9"/>
  </mergeCells>
  <hyperlinks>
    <hyperlink ref="M2" location="'HARCAMA BİRİMLERİ ÖMK LİSTELERİ'!A1" display="Ana Sayfa"/>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598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599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9" customHeight="1" x14ac:dyDescent="0.25">
      <c r="B12" s="57">
        <v>1</v>
      </c>
      <c r="C12" s="252" t="s">
        <v>600</v>
      </c>
      <c r="D12" s="252"/>
      <c r="E12" s="252"/>
      <c r="F12" s="252"/>
      <c r="G12" s="252"/>
      <c r="H12" s="252"/>
      <c r="I12" s="252"/>
      <c r="J12" s="24"/>
      <c r="K12" s="49"/>
      <c r="L12" s="49"/>
    </row>
    <row r="13" spans="2:13" s="33" customFormat="1" ht="39" customHeight="1" x14ac:dyDescent="0.25">
      <c r="B13" s="11" t="s">
        <v>65</v>
      </c>
      <c r="C13" s="219" t="s">
        <v>200</v>
      </c>
      <c r="D13" s="219"/>
      <c r="E13" s="219"/>
      <c r="F13" s="219"/>
      <c r="G13" s="219"/>
      <c r="H13" s="219"/>
      <c r="I13" s="219"/>
      <c r="J13" s="24"/>
      <c r="K13" s="49"/>
      <c r="L13" s="49"/>
    </row>
    <row r="14" spans="2:13" s="33" customFormat="1" ht="39" customHeight="1" x14ac:dyDescent="0.25">
      <c r="B14" s="76" t="s">
        <v>77</v>
      </c>
      <c r="C14" s="220" t="s">
        <v>581</v>
      </c>
      <c r="D14" s="221"/>
      <c r="E14" s="221"/>
      <c r="F14" s="221"/>
      <c r="G14" s="221"/>
      <c r="H14" s="221"/>
      <c r="I14" s="222"/>
      <c r="J14" s="24"/>
      <c r="K14" s="77"/>
      <c r="L14" s="77"/>
    </row>
    <row r="15" spans="2:13" s="33" customFormat="1" ht="39" customHeight="1" x14ac:dyDescent="0.25">
      <c r="B15" s="26">
        <v>2</v>
      </c>
      <c r="C15" s="223" t="s">
        <v>601</v>
      </c>
      <c r="D15" s="223"/>
      <c r="E15" s="223"/>
      <c r="F15" s="223"/>
      <c r="G15" s="223"/>
      <c r="H15" s="223"/>
      <c r="I15" s="223"/>
      <c r="J15" s="24"/>
      <c r="K15" s="49"/>
      <c r="L15" s="49"/>
    </row>
    <row r="16" spans="2:13" s="33" customFormat="1" ht="39" customHeight="1" x14ac:dyDescent="0.25">
      <c r="B16" s="10" t="s">
        <v>68</v>
      </c>
      <c r="C16" s="223" t="s">
        <v>602</v>
      </c>
      <c r="D16" s="223"/>
      <c r="E16" s="223"/>
      <c r="F16" s="223"/>
      <c r="G16" s="223"/>
      <c r="H16" s="223"/>
      <c r="I16" s="223"/>
      <c r="J16" s="24"/>
      <c r="K16" s="49"/>
      <c r="L16" s="49"/>
    </row>
    <row r="17" spans="2:12" s="33" customFormat="1" ht="39" customHeight="1" x14ac:dyDescent="0.25">
      <c r="B17" s="10" t="s">
        <v>603</v>
      </c>
      <c r="C17" s="223" t="s">
        <v>604</v>
      </c>
      <c r="D17" s="223"/>
      <c r="E17" s="223"/>
      <c r="F17" s="223"/>
      <c r="G17" s="223"/>
      <c r="H17" s="223"/>
      <c r="I17" s="223"/>
      <c r="J17" s="24"/>
      <c r="K17" s="49"/>
      <c r="L17" s="49"/>
    </row>
    <row r="18" spans="2:12" s="33" customFormat="1" ht="39" customHeight="1" x14ac:dyDescent="0.25">
      <c r="B18" s="10" t="s">
        <v>16</v>
      </c>
      <c r="C18" s="198" t="s">
        <v>605</v>
      </c>
      <c r="D18" s="199"/>
      <c r="E18" s="199"/>
      <c r="F18" s="199"/>
      <c r="G18" s="199"/>
      <c r="H18" s="199"/>
      <c r="I18" s="200"/>
      <c r="J18" s="24"/>
      <c r="K18" s="49"/>
      <c r="L18" s="49"/>
    </row>
    <row r="19" spans="2:12" s="33" customFormat="1" ht="39" customHeight="1" x14ac:dyDescent="0.25">
      <c r="B19" s="10" t="s">
        <v>124</v>
      </c>
      <c r="C19" s="198" t="s">
        <v>606</v>
      </c>
      <c r="D19" s="199"/>
      <c r="E19" s="199"/>
      <c r="F19" s="199"/>
      <c r="G19" s="199"/>
      <c r="H19" s="199"/>
      <c r="I19" s="200"/>
      <c r="J19" s="24"/>
      <c r="K19" s="49"/>
      <c r="L19" s="49"/>
    </row>
    <row r="20" spans="2:12" s="33" customFormat="1" ht="39" customHeight="1" x14ac:dyDescent="0.25">
      <c r="B20" s="11" t="s">
        <v>18</v>
      </c>
      <c r="C20" s="219" t="s">
        <v>53</v>
      </c>
      <c r="D20" s="219"/>
      <c r="E20" s="219"/>
      <c r="F20" s="219"/>
      <c r="G20" s="219"/>
      <c r="H20" s="219"/>
      <c r="I20" s="219"/>
      <c r="J20" s="24"/>
      <c r="K20" s="49"/>
      <c r="L20" s="49"/>
    </row>
    <row r="21" spans="2:12" s="33" customFormat="1" ht="39" customHeight="1" x14ac:dyDescent="0.25">
      <c r="B21" s="11" t="s">
        <v>20</v>
      </c>
      <c r="C21" s="219" t="s">
        <v>582</v>
      </c>
      <c r="D21" s="219"/>
      <c r="E21" s="219"/>
      <c r="F21" s="219"/>
      <c r="G21" s="219"/>
      <c r="H21" s="219"/>
      <c r="I21" s="219"/>
      <c r="J21" s="24"/>
      <c r="K21" s="49"/>
      <c r="L21" s="49"/>
    </row>
    <row r="22" spans="2:12" s="33" customFormat="1" ht="39" customHeight="1" x14ac:dyDescent="0.25">
      <c r="B22" s="11" t="s">
        <v>356</v>
      </c>
      <c r="C22" s="219" t="s">
        <v>227</v>
      </c>
      <c r="D22" s="219"/>
      <c r="E22" s="219"/>
      <c r="F22" s="219"/>
      <c r="G22" s="219"/>
      <c r="H22" s="219"/>
      <c r="I22" s="219"/>
      <c r="J22" s="24"/>
      <c r="K22" s="49"/>
      <c r="L22" s="49"/>
    </row>
    <row r="23" spans="2:12" s="33" customFormat="1" ht="39" customHeight="1" x14ac:dyDescent="0.25">
      <c r="B23" s="11" t="s">
        <v>358</v>
      </c>
      <c r="C23" s="219" t="s">
        <v>583</v>
      </c>
      <c r="D23" s="219"/>
      <c r="E23" s="219"/>
      <c r="F23" s="219"/>
      <c r="G23" s="219"/>
      <c r="H23" s="219"/>
      <c r="I23" s="219"/>
      <c r="J23" s="24"/>
      <c r="K23" s="49"/>
      <c r="L23" s="49"/>
    </row>
    <row r="24" spans="2:12" s="33" customFormat="1" ht="39" customHeight="1" x14ac:dyDescent="0.25">
      <c r="B24" s="11" t="s">
        <v>360</v>
      </c>
      <c r="C24" s="219" t="s">
        <v>590</v>
      </c>
      <c r="D24" s="219"/>
      <c r="E24" s="219"/>
      <c r="F24" s="219"/>
      <c r="G24" s="219"/>
      <c r="H24" s="219"/>
      <c r="I24" s="219"/>
      <c r="J24" s="24"/>
      <c r="K24" s="49"/>
      <c r="L24" s="49"/>
    </row>
    <row r="25" spans="2:12" s="33" customFormat="1" ht="39" customHeight="1" x14ac:dyDescent="0.25">
      <c r="B25" s="26">
        <v>6</v>
      </c>
      <c r="C25" s="175" t="s">
        <v>55</v>
      </c>
      <c r="D25" s="175"/>
      <c r="E25" s="175"/>
      <c r="F25" s="175"/>
      <c r="G25" s="175"/>
      <c r="H25" s="175"/>
      <c r="I25" s="175"/>
      <c r="J25" s="24"/>
      <c r="K25" s="49"/>
      <c r="L25" s="49"/>
    </row>
    <row r="26" spans="2:12" s="33" customFormat="1" ht="39" customHeight="1" x14ac:dyDescent="0.25">
      <c r="B26" s="10" t="s">
        <v>24</v>
      </c>
      <c r="C26" s="175" t="s">
        <v>57</v>
      </c>
      <c r="D26" s="175"/>
      <c r="E26" s="175"/>
      <c r="F26" s="175"/>
      <c r="G26" s="175"/>
      <c r="H26" s="175"/>
      <c r="I26" s="175"/>
      <c r="J26" s="24"/>
      <c r="K26" s="49"/>
      <c r="L26" s="49"/>
    </row>
    <row r="27" spans="2:12" s="33" customFormat="1" ht="39" customHeight="1" x14ac:dyDescent="0.25">
      <c r="B27" s="10" t="s">
        <v>26</v>
      </c>
      <c r="C27" s="175" t="s">
        <v>59</v>
      </c>
      <c r="D27" s="175"/>
      <c r="E27" s="175"/>
      <c r="F27" s="175"/>
      <c r="G27" s="175"/>
      <c r="H27" s="175"/>
      <c r="I27" s="175"/>
      <c r="J27" s="24"/>
      <c r="K27" s="49"/>
      <c r="L27" s="49"/>
    </row>
    <row r="28" spans="2:12" ht="75" customHeight="1" x14ac:dyDescent="0.25">
      <c r="B28" s="174" t="s">
        <v>60</v>
      </c>
      <c r="C28" s="174"/>
      <c r="D28" s="174"/>
      <c r="E28" s="174"/>
      <c r="F28" s="174"/>
      <c r="G28" s="174"/>
      <c r="H28" s="174"/>
      <c r="I28" s="174"/>
      <c r="J28" s="171" t="s">
        <v>61</v>
      </c>
      <c r="K28" s="172"/>
      <c r="L28" s="173"/>
    </row>
  </sheetData>
  <mergeCells count="28">
    <mergeCell ref="B28:I28"/>
    <mergeCell ref="J28:L28"/>
    <mergeCell ref="C25:I25"/>
    <mergeCell ref="C26:I26"/>
    <mergeCell ref="C27:I27"/>
    <mergeCell ref="C24:I24"/>
    <mergeCell ref="C11:I11"/>
    <mergeCell ref="C12:I12"/>
    <mergeCell ref="C13:I13"/>
    <mergeCell ref="C15:I15"/>
    <mergeCell ref="C16:I16"/>
    <mergeCell ref="C17:I17"/>
    <mergeCell ref="C20:I20"/>
    <mergeCell ref="C21:I21"/>
    <mergeCell ref="C22:I22"/>
    <mergeCell ref="C23:I23"/>
    <mergeCell ref="C18:I18"/>
    <mergeCell ref="C19:I19"/>
    <mergeCell ref="C14:I14"/>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607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608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3" customHeight="1" x14ac:dyDescent="0.25">
      <c r="B12" s="10">
        <v>1</v>
      </c>
      <c r="C12" s="204" t="s">
        <v>76</v>
      </c>
      <c r="D12" s="204"/>
      <c r="E12" s="204"/>
      <c r="F12" s="204"/>
      <c r="G12" s="204"/>
      <c r="H12" s="204"/>
      <c r="I12" s="204"/>
      <c r="J12" s="24"/>
      <c r="K12" s="49"/>
      <c r="L12" s="49"/>
    </row>
    <row r="13" spans="2:13" s="33" customFormat="1" ht="33" customHeight="1" x14ac:dyDescent="0.25">
      <c r="B13" s="10" t="s">
        <v>65</v>
      </c>
      <c r="C13" s="204" t="s">
        <v>93</v>
      </c>
      <c r="D13" s="204"/>
      <c r="E13" s="204"/>
      <c r="F13" s="204"/>
      <c r="G13" s="204"/>
      <c r="H13" s="204"/>
      <c r="I13" s="204"/>
      <c r="J13" s="24"/>
      <c r="K13" s="49"/>
      <c r="L13" s="49"/>
    </row>
    <row r="14" spans="2:13" s="33" customFormat="1" ht="33" customHeight="1" x14ac:dyDescent="0.25">
      <c r="B14" s="10" t="s">
        <v>77</v>
      </c>
      <c r="C14" s="204" t="s">
        <v>161</v>
      </c>
      <c r="D14" s="204"/>
      <c r="E14" s="204"/>
      <c r="F14" s="204"/>
      <c r="G14" s="204"/>
      <c r="H14" s="204"/>
      <c r="I14" s="204"/>
      <c r="J14" s="24"/>
      <c r="K14" s="49"/>
      <c r="L14" s="49"/>
    </row>
    <row r="15" spans="2:13" s="33" customFormat="1" ht="33" customHeight="1" x14ac:dyDescent="0.25">
      <c r="B15" s="10" t="s">
        <v>79</v>
      </c>
      <c r="C15" s="204" t="s">
        <v>162</v>
      </c>
      <c r="D15" s="204"/>
      <c r="E15" s="204"/>
      <c r="F15" s="204"/>
      <c r="G15" s="204"/>
      <c r="H15" s="204"/>
      <c r="I15" s="204"/>
      <c r="J15" s="24"/>
      <c r="K15" s="49"/>
      <c r="L15" s="49"/>
    </row>
    <row r="16" spans="2:13" s="33" customFormat="1" ht="33" customHeight="1" x14ac:dyDescent="0.25">
      <c r="B16" s="10" t="s">
        <v>14</v>
      </c>
      <c r="C16" s="204" t="s">
        <v>609</v>
      </c>
      <c r="D16" s="204"/>
      <c r="E16" s="204"/>
      <c r="F16" s="204"/>
      <c r="G16" s="204"/>
      <c r="H16" s="204"/>
      <c r="I16" s="204"/>
      <c r="J16" s="24"/>
      <c r="K16" s="49"/>
      <c r="L16" s="49"/>
    </row>
    <row r="17" spans="2:12" s="33" customFormat="1" ht="33" customHeight="1" x14ac:dyDescent="0.25">
      <c r="B17" s="10" t="s">
        <v>16</v>
      </c>
      <c r="C17" s="204" t="s">
        <v>610</v>
      </c>
      <c r="D17" s="204"/>
      <c r="E17" s="204"/>
      <c r="F17" s="204"/>
      <c r="G17" s="204"/>
      <c r="H17" s="204"/>
      <c r="I17" s="204"/>
      <c r="J17" s="24"/>
      <c r="K17" s="49"/>
      <c r="L17" s="49"/>
    </row>
    <row r="18" spans="2:12" s="33" customFormat="1" ht="33" customHeight="1" x14ac:dyDescent="0.25">
      <c r="B18" s="10" t="s">
        <v>18</v>
      </c>
      <c r="C18" s="204" t="s">
        <v>611</v>
      </c>
      <c r="D18" s="204"/>
      <c r="E18" s="204"/>
      <c r="F18" s="204"/>
      <c r="G18" s="204"/>
      <c r="H18" s="204"/>
      <c r="I18" s="204"/>
      <c r="J18" s="24"/>
      <c r="K18" s="49"/>
      <c r="L18" s="49"/>
    </row>
    <row r="19" spans="2:12" s="33" customFormat="1" ht="33" customHeight="1" x14ac:dyDescent="0.25">
      <c r="B19" s="10" t="s">
        <v>72</v>
      </c>
      <c r="C19" s="175" t="s">
        <v>612</v>
      </c>
      <c r="D19" s="175"/>
      <c r="E19" s="175"/>
      <c r="F19" s="175"/>
      <c r="G19" s="175"/>
      <c r="H19" s="175"/>
      <c r="I19" s="175"/>
      <c r="J19" s="24"/>
      <c r="K19" s="49"/>
      <c r="L19" s="49"/>
    </row>
    <row r="20" spans="2:12" s="33" customFormat="1" ht="33" customHeight="1" x14ac:dyDescent="0.25">
      <c r="B20" s="10" t="s">
        <v>183</v>
      </c>
      <c r="C20" s="176" t="s">
        <v>613</v>
      </c>
      <c r="D20" s="177"/>
      <c r="E20" s="177"/>
      <c r="F20" s="177"/>
      <c r="G20" s="177"/>
      <c r="H20" s="177"/>
      <c r="I20" s="178"/>
      <c r="J20" s="24"/>
      <c r="K20" s="49"/>
      <c r="L20" s="49"/>
    </row>
    <row r="21" spans="2:12" s="33" customFormat="1" ht="33" customHeight="1" x14ac:dyDescent="0.25">
      <c r="B21" s="10" t="s">
        <v>184</v>
      </c>
      <c r="C21" s="204" t="s">
        <v>614</v>
      </c>
      <c r="D21" s="204"/>
      <c r="E21" s="204"/>
      <c r="F21" s="204"/>
      <c r="G21" s="204"/>
      <c r="H21" s="204"/>
      <c r="I21" s="204"/>
      <c r="J21" s="24"/>
      <c r="K21" s="49"/>
      <c r="L21" s="49"/>
    </row>
    <row r="22" spans="2:12" s="33" customFormat="1" ht="33" customHeight="1" x14ac:dyDescent="0.25">
      <c r="B22" s="10" t="s">
        <v>185</v>
      </c>
      <c r="C22" s="204" t="s">
        <v>615</v>
      </c>
      <c r="D22" s="204"/>
      <c r="E22" s="204"/>
      <c r="F22" s="204"/>
      <c r="G22" s="204"/>
      <c r="H22" s="204"/>
      <c r="I22" s="204"/>
      <c r="J22" s="24"/>
      <c r="K22" s="49"/>
      <c r="L22" s="49"/>
    </row>
    <row r="23" spans="2:12" s="33" customFormat="1" ht="33" customHeight="1" x14ac:dyDescent="0.25">
      <c r="B23" s="10" t="s">
        <v>447</v>
      </c>
      <c r="C23" s="204" t="s">
        <v>616</v>
      </c>
      <c r="D23" s="204"/>
      <c r="E23" s="204"/>
      <c r="F23" s="204"/>
      <c r="G23" s="204"/>
      <c r="H23" s="204"/>
      <c r="I23" s="204"/>
      <c r="J23" s="24"/>
      <c r="K23" s="49"/>
      <c r="L23" s="49"/>
    </row>
    <row r="24" spans="2:12" s="33" customFormat="1" ht="33" customHeight="1" x14ac:dyDescent="0.25">
      <c r="B24" s="10" t="s">
        <v>479</v>
      </c>
      <c r="C24" s="204" t="s">
        <v>617</v>
      </c>
      <c r="D24" s="204"/>
      <c r="E24" s="204"/>
      <c r="F24" s="204"/>
      <c r="G24" s="204"/>
      <c r="H24" s="204"/>
      <c r="I24" s="204"/>
      <c r="J24" s="24"/>
      <c r="K24" s="49"/>
      <c r="L24" s="49"/>
    </row>
    <row r="25" spans="2:12" s="33" customFormat="1" ht="33" customHeight="1" x14ac:dyDescent="0.25">
      <c r="B25" s="10" t="s">
        <v>20</v>
      </c>
      <c r="C25" s="175" t="s">
        <v>618</v>
      </c>
      <c r="D25" s="175"/>
      <c r="E25" s="175"/>
      <c r="F25" s="175"/>
      <c r="G25" s="175"/>
      <c r="H25" s="175"/>
      <c r="I25" s="175"/>
      <c r="J25" s="24"/>
      <c r="K25" s="49"/>
      <c r="L25" s="49"/>
    </row>
    <row r="26" spans="2:12" s="33" customFormat="1" ht="33" customHeight="1" x14ac:dyDescent="0.25">
      <c r="B26" s="10" t="s">
        <v>356</v>
      </c>
      <c r="C26" s="175" t="s">
        <v>400</v>
      </c>
      <c r="D26" s="175"/>
      <c r="E26" s="175"/>
      <c r="F26" s="175"/>
      <c r="G26" s="175"/>
      <c r="H26" s="175"/>
      <c r="I26" s="175"/>
      <c r="J26" s="24"/>
      <c r="K26" s="49"/>
      <c r="L26" s="49"/>
    </row>
    <row r="27" spans="2:12" s="33" customFormat="1" ht="33" customHeight="1" x14ac:dyDescent="0.25">
      <c r="B27" s="10" t="s">
        <v>22</v>
      </c>
      <c r="C27" s="175" t="s">
        <v>619</v>
      </c>
      <c r="D27" s="175"/>
      <c r="E27" s="175"/>
      <c r="F27" s="175"/>
      <c r="G27" s="175"/>
      <c r="H27" s="175"/>
      <c r="I27" s="175"/>
      <c r="J27" s="24"/>
      <c r="K27" s="49"/>
      <c r="L27" s="49"/>
    </row>
    <row r="28" spans="2:12" s="33" customFormat="1" ht="33" customHeight="1" x14ac:dyDescent="0.25">
      <c r="B28" s="10" t="s">
        <v>44</v>
      </c>
      <c r="C28" s="175" t="s">
        <v>386</v>
      </c>
      <c r="D28" s="175"/>
      <c r="E28" s="175"/>
      <c r="F28" s="175"/>
      <c r="G28" s="175"/>
      <c r="H28" s="175"/>
      <c r="I28" s="175"/>
      <c r="J28" s="24"/>
      <c r="K28" s="49"/>
      <c r="L28" s="49"/>
    </row>
    <row r="29" spans="2:12" s="33" customFormat="1" ht="33" customHeight="1" x14ac:dyDescent="0.25">
      <c r="B29" s="10" t="s">
        <v>246</v>
      </c>
      <c r="C29" s="176" t="s">
        <v>597</v>
      </c>
      <c r="D29" s="177"/>
      <c r="E29" s="177"/>
      <c r="F29" s="177"/>
      <c r="G29" s="177"/>
      <c r="H29" s="177"/>
      <c r="I29" s="178"/>
      <c r="J29" s="24"/>
      <c r="K29" s="77"/>
      <c r="L29" s="77"/>
    </row>
    <row r="30" spans="2:12" s="33" customFormat="1" ht="33" customHeight="1" x14ac:dyDescent="0.25">
      <c r="B30" s="10" t="s">
        <v>46</v>
      </c>
      <c r="C30" s="176" t="s">
        <v>53</v>
      </c>
      <c r="D30" s="177"/>
      <c r="E30" s="177"/>
      <c r="F30" s="177"/>
      <c r="G30" s="177"/>
      <c r="H30" s="177"/>
      <c r="I30" s="178"/>
      <c r="J30" s="24"/>
      <c r="K30" s="77"/>
      <c r="L30" s="77"/>
    </row>
    <row r="31" spans="2:12" s="33" customFormat="1" ht="33" customHeight="1" x14ac:dyDescent="0.25">
      <c r="B31" s="26">
        <v>9</v>
      </c>
      <c r="C31" s="175" t="s">
        <v>55</v>
      </c>
      <c r="D31" s="175"/>
      <c r="E31" s="175"/>
      <c r="F31" s="175"/>
      <c r="G31" s="175"/>
      <c r="H31" s="175"/>
      <c r="I31" s="175"/>
      <c r="J31" s="24"/>
      <c r="K31" s="49"/>
      <c r="L31" s="49"/>
    </row>
    <row r="32" spans="2:12" s="33" customFormat="1" ht="33" customHeight="1" x14ac:dyDescent="0.25">
      <c r="B32" s="10" t="s">
        <v>197</v>
      </c>
      <c r="C32" s="175" t="s">
        <v>57</v>
      </c>
      <c r="D32" s="175"/>
      <c r="E32" s="175"/>
      <c r="F32" s="175"/>
      <c r="G32" s="175"/>
      <c r="H32" s="175"/>
      <c r="I32" s="175"/>
      <c r="J32" s="24"/>
      <c r="K32" s="49"/>
      <c r="L32" s="49"/>
    </row>
    <row r="33" spans="2:12" s="33" customFormat="1" ht="33" customHeight="1" x14ac:dyDescent="0.25">
      <c r="B33" s="10" t="s">
        <v>268</v>
      </c>
      <c r="C33" s="175" t="s">
        <v>59</v>
      </c>
      <c r="D33" s="175"/>
      <c r="E33" s="175"/>
      <c r="F33" s="175"/>
      <c r="G33" s="175"/>
      <c r="H33" s="175"/>
      <c r="I33" s="175"/>
      <c r="J33" s="24"/>
      <c r="K33" s="49"/>
      <c r="L33" s="49"/>
    </row>
    <row r="34" spans="2:12" ht="75" customHeight="1" x14ac:dyDescent="0.25">
      <c r="B34" s="174" t="s">
        <v>60</v>
      </c>
      <c r="C34" s="174"/>
      <c r="D34" s="174"/>
      <c r="E34" s="174"/>
      <c r="F34" s="174"/>
      <c r="G34" s="174"/>
      <c r="H34" s="174"/>
      <c r="I34" s="174"/>
      <c r="J34" s="171" t="s">
        <v>61</v>
      </c>
      <c r="K34" s="172"/>
      <c r="L34" s="173"/>
    </row>
  </sheetData>
  <mergeCells count="34">
    <mergeCell ref="B34:I34"/>
    <mergeCell ref="J34:L34"/>
    <mergeCell ref="C24:I24"/>
    <mergeCell ref="C25:I25"/>
    <mergeCell ref="C26:I26"/>
    <mergeCell ref="C27:I27"/>
    <mergeCell ref="C28:I28"/>
    <mergeCell ref="C31:I31"/>
    <mergeCell ref="C32:I32"/>
    <mergeCell ref="C33:I33"/>
    <mergeCell ref="C29:I29"/>
    <mergeCell ref="C30:I30"/>
    <mergeCell ref="C23:I23"/>
    <mergeCell ref="C11:I11"/>
    <mergeCell ref="C12:I12"/>
    <mergeCell ref="C13:I13"/>
    <mergeCell ref="C14:I14"/>
    <mergeCell ref="C15:I15"/>
    <mergeCell ref="C16:I16"/>
    <mergeCell ref="C17:I17"/>
    <mergeCell ref="C18:I18"/>
    <mergeCell ref="C19:I19"/>
    <mergeCell ref="C21:I21"/>
    <mergeCell ref="C22:I22"/>
    <mergeCell ref="C20:I20"/>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620</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621</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0.75" customHeight="1" x14ac:dyDescent="0.25">
      <c r="B12" s="63">
        <v>1</v>
      </c>
      <c r="C12" s="204" t="s">
        <v>622</v>
      </c>
      <c r="D12" s="204"/>
      <c r="E12" s="204"/>
      <c r="F12" s="204"/>
      <c r="G12" s="204"/>
      <c r="H12" s="204"/>
      <c r="I12" s="204"/>
      <c r="J12" s="24"/>
      <c r="K12" s="49"/>
      <c r="L12" s="49"/>
    </row>
    <row r="13" spans="2:13" s="33" customFormat="1" ht="30.75" customHeight="1" x14ac:dyDescent="0.25">
      <c r="B13" s="63">
        <v>2</v>
      </c>
      <c r="C13" s="204" t="s">
        <v>623</v>
      </c>
      <c r="D13" s="204"/>
      <c r="E13" s="204"/>
      <c r="F13" s="204"/>
      <c r="G13" s="204"/>
      <c r="H13" s="204"/>
      <c r="I13" s="204"/>
      <c r="J13" s="24"/>
      <c r="K13" s="49"/>
      <c r="L13" s="49"/>
    </row>
    <row r="14" spans="2:13" s="33" customFormat="1" ht="30.75" customHeight="1" x14ac:dyDescent="0.25">
      <c r="B14" s="63">
        <v>3</v>
      </c>
      <c r="C14" s="175" t="s">
        <v>624</v>
      </c>
      <c r="D14" s="175"/>
      <c r="E14" s="175"/>
      <c r="F14" s="175"/>
      <c r="G14" s="175"/>
      <c r="H14" s="175"/>
      <c r="I14" s="175"/>
      <c r="J14" s="24"/>
      <c r="K14" s="49"/>
      <c r="L14" s="49"/>
    </row>
    <row r="15" spans="2:13" s="33" customFormat="1" ht="30.75" customHeight="1" x14ac:dyDescent="0.25">
      <c r="B15" s="63">
        <v>4</v>
      </c>
      <c r="C15" s="204" t="s">
        <v>625</v>
      </c>
      <c r="D15" s="204"/>
      <c r="E15" s="204"/>
      <c r="F15" s="204"/>
      <c r="G15" s="204"/>
      <c r="H15" s="204"/>
      <c r="I15" s="204"/>
      <c r="J15" s="24"/>
      <c r="K15" s="49"/>
      <c r="L15" s="49"/>
    </row>
    <row r="16" spans="2:13" s="33" customFormat="1" ht="30.75" customHeight="1" x14ac:dyDescent="0.25">
      <c r="B16" s="63">
        <v>5</v>
      </c>
      <c r="C16" s="175" t="s">
        <v>626</v>
      </c>
      <c r="D16" s="175"/>
      <c r="E16" s="175"/>
      <c r="F16" s="175"/>
      <c r="G16" s="175"/>
      <c r="H16" s="175"/>
      <c r="I16" s="175"/>
      <c r="J16" s="24"/>
      <c r="K16" s="49"/>
      <c r="L16" s="49"/>
    </row>
    <row r="17" spans="2:12" s="33" customFormat="1" ht="30.75" customHeight="1" x14ac:dyDescent="0.25">
      <c r="B17" s="63">
        <v>6</v>
      </c>
      <c r="C17" s="175" t="s">
        <v>627</v>
      </c>
      <c r="D17" s="175"/>
      <c r="E17" s="175"/>
      <c r="F17" s="175"/>
      <c r="G17" s="175"/>
      <c r="H17" s="175"/>
      <c r="I17" s="175"/>
      <c r="J17" s="24"/>
      <c r="K17" s="49"/>
      <c r="L17" s="49"/>
    </row>
    <row r="18" spans="2:12" s="33" customFormat="1" ht="30.75" customHeight="1" x14ac:dyDescent="0.25">
      <c r="B18" s="63">
        <v>7</v>
      </c>
      <c r="C18" s="175" t="s">
        <v>628</v>
      </c>
      <c r="D18" s="175"/>
      <c r="E18" s="175"/>
      <c r="F18" s="175"/>
      <c r="G18" s="175"/>
      <c r="H18" s="175"/>
      <c r="I18" s="175"/>
      <c r="J18" s="24"/>
      <c r="K18" s="49"/>
      <c r="L18" s="49"/>
    </row>
    <row r="19" spans="2:12" s="33" customFormat="1" ht="30.75" customHeight="1" x14ac:dyDescent="0.25">
      <c r="B19" s="63">
        <v>8</v>
      </c>
      <c r="C19" s="175" t="s">
        <v>629</v>
      </c>
      <c r="D19" s="175"/>
      <c r="E19" s="175"/>
      <c r="F19" s="175"/>
      <c r="G19" s="175"/>
      <c r="H19" s="175"/>
      <c r="I19" s="175"/>
      <c r="J19" s="24"/>
      <c r="K19" s="49"/>
      <c r="L19" s="49"/>
    </row>
    <row r="20" spans="2:12" s="33" customFormat="1" ht="30.75" customHeight="1" x14ac:dyDescent="0.25">
      <c r="B20" s="63">
        <v>9</v>
      </c>
      <c r="C20" s="175" t="s">
        <v>630</v>
      </c>
      <c r="D20" s="175"/>
      <c r="E20" s="175"/>
      <c r="F20" s="175"/>
      <c r="G20" s="175"/>
      <c r="H20" s="175"/>
      <c r="I20" s="175"/>
      <c r="J20" s="24"/>
      <c r="K20" s="49"/>
      <c r="L20" s="49"/>
    </row>
    <row r="21" spans="2:12" s="33" customFormat="1" ht="30.75" customHeight="1" x14ac:dyDescent="0.25">
      <c r="B21" s="63">
        <v>10</v>
      </c>
      <c r="C21" s="175" t="s">
        <v>631</v>
      </c>
      <c r="D21" s="175"/>
      <c r="E21" s="175"/>
      <c r="F21" s="175"/>
      <c r="G21" s="175"/>
      <c r="H21" s="175"/>
      <c r="I21" s="175"/>
      <c r="J21" s="24"/>
      <c r="K21" s="49"/>
      <c r="L21" s="49"/>
    </row>
    <row r="22" spans="2:12" s="33" customFormat="1" ht="30.75" customHeight="1" x14ac:dyDescent="0.25">
      <c r="B22" s="63">
        <v>11</v>
      </c>
      <c r="C22" s="175" t="s">
        <v>632</v>
      </c>
      <c r="D22" s="175"/>
      <c r="E22" s="175"/>
      <c r="F22" s="175"/>
      <c r="G22" s="175"/>
      <c r="H22" s="175"/>
      <c r="I22" s="175"/>
      <c r="J22" s="24"/>
      <c r="K22" s="49"/>
      <c r="L22" s="49"/>
    </row>
    <row r="23" spans="2:12" s="33" customFormat="1" ht="30.75" customHeight="1" x14ac:dyDescent="0.25">
      <c r="B23" s="63">
        <v>12</v>
      </c>
      <c r="C23" s="175" t="s">
        <v>633</v>
      </c>
      <c r="D23" s="175"/>
      <c r="E23" s="175"/>
      <c r="F23" s="175"/>
      <c r="G23" s="175"/>
      <c r="H23" s="175"/>
      <c r="I23" s="175"/>
      <c r="J23" s="24"/>
      <c r="K23" s="49"/>
      <c r="L23" s="49"/>
    </row>
    <row r="24" spans="2:12" s="33" customFormat="1" ht="30.75" customHeight="1" x14ac:dyDescent="0.25">
      <c r="B24" s="63">
        <v>13</v>
      </c>
      <c r="C24" s="175" t="s">
        <v>634</v>
      </c>
      <c r="D24" s="175"/>
      <c r="E24" s="175"/>
      <c r="F24" s="175"/>
      <c r="G24" s="175"/>
      <c r="H24" s="175"/>
      <c r="I24" s="175"/>
      <c r="J24" s="24"/>
      <c r="K24" s="49"/>
      <c r="L24" s="49"/>
    </row>
    <row r="25" spans="2:12" s="33" customFormat="1" ht="30.75" customHeight="1" x14ac:dyDescent="0.25">
      <c r="B25" s="63">
        <v>14</v>
      </c>
      <c r="C25" s="175" t="s">
        <v>635</v>
      </c>
      <c r="D25" s="175"/>
      <c r="E25" s="175"/>
      <c r="F25" s="175"/>
      <c r="G25" s="175"/>
      <c r="H25" s="175"/>
      <c r="I25" s="175"/>
      <c r="J25" s="24"/>
      <c r="K25" s="49"/>
      <c r="L25" s="49"/>
    </row>
    <row r="26" spans="2:12" s="33" customFormat="1" ht="30.75" customHeight="1" x14ac:dyDescent="0.25">
      <c r="B26" s="63">
        <v>15</v>
      </c>
      <c r="C26" s="175" t="s">
        <v>636</v>
      </c>
      <c r="D26" s="175"/>
      <c r="E26" s="175"/>
      <c r="F26" s="175"/>
      <c r="G26" s="175"/>
      <c r="H26" s="175"/>
      <c r="I26" s="175"/>
      <c r="J26" s="24"/>
      <c r="K26" s="49"/>
      <c r="L26" s="49"/>
    </row>
    <row r="27" spans="2:12" s="33" customFormat="1" ht="30.75" customHeight="1" x14ac:dyDescent="0.25">
      <c r="B27" s="10" t="s">
        <v>226</v>
      </c>
      <c r="C27" s="176" t="s">
        <v>637</v>
      </c>
      <c r="D27" s="177"/>
      <c r="E27" s="177"/>
      <c r="F27" s="177"/>
      <c r="G27" s="177"/>
      <c r="H27" s="177"/>
      <c r="I27" s="178"/>
      <c r="J27" s="24"/>
      <c r="K27" s="77"/>
      <c r="L27" s="77"/>
    </row>
    <row r="28" spans="2:12" s="33" customFormat="1" ht="30.75" customHeight="1" x14ac:dyDescent="0.25">
      <c r="B28" s="10" t="s">
        <v>113</v>
      </c>
      <c r="C28" s="176" t="s">
        <v>53</v>
      </c>
      <c r="D28" s="177"/>
      <c r="E28" s="177"/>
      <c r="F28" s="177"/>
      <c r="G28" s="177"/>
      <c r="H28" s="177"/>
      <c r="I28" s="178"/>
      <c r="J28" s="24"/>
      <c r="K28" s="77"/>
      <c r="L28" s="77"/>
    </row>
    <row r="29" spans="2:12" s="33" customFormat="1" ht="30.75" customHeight="1" x14ac:dyDescent="0.25">
      <c r="B29" s="26">
        <v>17</v>
      </c>
      <c r="C29" s="175" t="s">
        <v>55</v>
      </c>
      <c r="D29" s="175"/>
      <c r="E29" s="175"/>
      <c r="F29" s="175"/>
      <c r="G29" s="175"/>
      <c r="H29" s="175"/>
      <c r="I29" s="175"/>
      <c r="J29" s="24"/>
      <c r="K29" s="49"/>
      <c r="L29" s="49"/>
    </row>
    <row r="30" spans="2:12" s="33" customFormat="1" ht="36.75" customHeight="1" x14ac:dyDescent="0.25">
      <c r="B30" s="10" t="s">
        <v>638</v>
      </c>
      <c r="C30" s="175" t="s">
        <v>57</v>
      </c>
      <c r="D30" s="175"/>
      <c r="E30" s="175"/>
      <c r="F30" s="175"/>
      <c r="G30" s="175"/>
      <c r="H30" s="175"/>
      <c r="I30" s="175"/>
      <c r="J30" s="24"/>
      <c r="K30" s="49"/>
      <c r="L30" s="49"/>
    </row>
    <row r="31" spans="2:12" s="33" customFormat="1" ht="30.75" customHeight="1" x14ac:dyDescent="0.25">
      <c r="B31" s="10" t="s">
        <v>639</v>
      </c>
      <c r="C31" s="175" t="s">
        <v>59</v>
      </c>
      <c r="D31" s="175"/>
      <c r="E31" s="175"/>
      <c r="F31" s="175"/>
      <c r="G31" s="175"/>
      <c r="H31" s="175"/>
      <c r="I31" s="175"/>
      <c r="J31" s="24"/>
      <c r="K31" s="49"/>
      <c r="L31" s="49"/>
    </row>
    <row r="32" spans="2:12" ht="75" customHeight="1" x14ac:dyDescent="0.25">
      <c r="B32" s="174" t="s">
        <v>60</v>
      </c>
      <c r="C32" s="174"/>
      <c r="D32" s="174"/>
      <c r="E32" s="174"/>
      <c r="F32" s="174"/>
      <c r="G32" s="174"/>
      <c r="H32" s="174"/>
      <c r="I32" s="174"/>
      <c r="J32" s="171" t="s">
        <v>61</v>
      </c>
      <c r="K32" s="172"/>
      <c r="L32" s="173"/>
    </row>
  </sheetData>
  <mergeCells count="32">
    <mergeCell ref="B32:I32"/>
    <mergeCell ref="J32:L32"/>
    <mergeCell ref="C23:I23"/>
    <mergeCell ref="C24:I24"/>
    <mergeCell ref="C25:I25"/>
    <mergeCell ref="C26:I26"/>
    <mergeCell ref="C29:I29"/>
    <mergeCell ref="C30:I30"/>
    <mergeCell ref="C31:I31"/>
    <mergeCell ref="C27:I27"/>
    <mergeCell ref="C28:I28"/>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640</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641</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29.25" customHeight="1" x14ac:dyDescent="0.25">
      <c r="B12" s="11" t="s">
        <v>175</v>
      </c>
      <c r="C12" s="219" t="s">
        <v>642</v>
      </c>
      <c r="D12" s="219"/>
      <c r="E12" s="219"/>
      <c r="F12" s="219"/>
      <c r="G12" s="219"/>
      <c r="H12" s="219"/>
      <c r="I12" s="219"/>
      <c r="J12" s="24"/>
      <c r="K12" s="49"/>
      <c r="L12" s="49"/>
    </row>
    <row r="13" spans="2:13" s="33" customFormat="1" ht="29.25" customHeight="1" x14ac:dyDescent="0.25">
      <c r="B13" s="11" t="s">
        <v>14</v>
      </c>
      <c r="C13" s="175" t="s">
        <v>643</v>
      </c>
      <c r="D13" s="175"/>
      <c r="E13" s="175"/>
      <c r="F13" s="175"/>
      <c r="G13" s="175"/>
      <c r="H13" s="175"/>
      <c r="I13" s="175"/>
      <c r="J13" s="24"/>
      <c r="K13" s="49"/>
      <c r="L13" s="49"/>
    </row>
    <row r="14" spans="2:13" s="33" customFormat="1" ht="29.25" customHeight="1" x14ac:dyDescent="0.25">
      <c r="B14" s="11" t="s">
        <v>68</v>
      </c>
      <c r="C14" s="175" t="s">
        <v>644</v>
      </c>
      <c r="D14" s="175"/>
      <c r="E14" s="175"/>
      <c r="F14" s="175"/>
      <c r="G14" s="175"/>
      <c r="H14" s="175"/>
      <c r="I14" s="175"/>
      <c r="J14" s="24"/>
      <c r="K14" s="49"/>
      <c r="L14" s="49"/>
    </row>
    <row r="15" spans="2:13" s="33" customFormat="1" ht="29.25" customHeight="1" x14ac:dyDescent="0.25">
      <c r="B15" s="11" t="s">
        <v>16</v>
      </c>
      <c r="C15" s="175" t="s">
        <v>645</v>
      </c>
      <c r="D15" s="175"/>
      <c r="E15" s="175"/>
      <c r="F15" s="175"/>
      <c r="G15" s="175"/>
      <c r="H15" s="175"/>
      <c r="I15" s="175"/>
      <c r="J15" s="24"/>
      <c r="K15" s="49"/>
      <c r="L15" s="49"/>
    </row>
    <row r="16" spans="2:13" s="33" customFormat="1" ht="29.25" customHeight="1" x14ac:dyDescent="0.25">
      <c r="B16" s="11" t="s">
        <v>18</v>
      </c>
      <c r="C16" s="175" t="s">
        <v>646</v>
      </c>
      <c r="D16" s="175"/>
      <c r="E16" s="175"/>
      <c r="F16" s="175"/>
      <c r="G16" s="175"/>
      <c r="H16" s="175"/>
      <c r="I16" s="175"/>
      <c r="J16" s="24"/>
      <c r="K16" s="49"/>
      <c r="L16" s="49"/>
    </row>
    <row r="17" spans="2:12" s="33" customFormat="1" ht="29.25" customHeight="1" x14ac:dyDescent="0.25">
      <c r="B17" s="11" t="s">
        <v>20</v>
      </c>
      <c r="C17" s="175" t="s">
        <v>647</v>
      </c>
      <c r="D17" s="175"/>
      <c r="E17" s="175"/>
      <c r="F17" s="175"/>
      <c r="G17" s="175"/>
      <c r="H17" s="175"/>
      <c r="I17" s="175"/>
      <c r="J17" s="24"/>
      <c r="K17" s="49"/>
      <c r="L17" s="49"/>
    </row>
    <row r="18" spans="2:12" s="33" customFormat="1" ht="29.25" customHeight="1" x14ac:dyDescent="0.25">
      <c r="B18" s="11" t="s">
        <v>22</v>
      </c>
      <c r="C18" s="175" t="s">
        <v>648</v>
      </c>
      <c r="D18" s="175"/>
      <c r="E18" s="175"/>
      <c r="F18" s="175"/>
      <c r="G18" s="175"/>
      <c r="H18" s="175"/>
      <c r="I18" s="175"/>
      <c r="J18" s="24"/>
      <c r="K18" s="49"/>
      <c r="L18" s="49"/>
    </row>
    <row r="19" spans="2:12" s="33" customFormat="1" ht="29.25" customHeight="1" x14ac:dyDescent="0.25">
      <c r="B19" s="11" t="s">
        <v>24</v>
      </c>
      <c r="C19" s="175" t="s">
        <v>363</v>
      </c>
      <c r="D19" s="175"/>
      <c r="E19" s="175"/>
      <c r="F19" s="175"/>
      <c r="G19" s="175"/>
      <c r="H19" s="175"/>
      <c r="I19" s="175"/>
      <c r="J19" s="24"/>
      <c r="K19" s="49"/>
      <c r="L19" s="49"/>
    </row>
    <row r="20" spans="2:12" s="33" customFormat="1" ht="29.25" customHeight="1" x14ac:dyDescent="0.25">
      <c r="B20" s="11" t="s">
        <v>26</v>
      </c>
      <c r="C20" s="175" t="s">
        <v>649</v>
      </c>
      <c r="D20" s="175"/>
      <c r="E20" s="175"/>
      <c r="F20" s="175"/>
      <c r="G20" s="175"/>
      <c r="H20" s="175"/>
      <c r="I20" s="175"/>
      <c r="J20" s="24"/>
      <c r="K20" s="49"/>
      <c r="L20" s="49"/>
    </row>
    <row r="21" spans="2:12" s="33" customFormat="1" ht="38.25" customHeight="1" x14ac:dyDescent="0.25">
      <c r="B21" s="11" t="s">
        <v>28</v>
      </c>
      <c r="C21" s="175" t="s">
        <v>650</v>
      </c>
      <c r="D21" s="175"/>
      <c r="E21" s="175"/>
      <c r="F21" s="175"/>
      <c r="G21" s="175"/>
      <c r="H21" s="175"/>
      <c r="I21" s="175"/>
      <c r="J21" s="24"/>
      <c r="K21" s="49"/>
      <c r="L21" s="49"/>
    </row>
    <row r="22" spans="2:12" s="33" customFormat="1" ht="40.5" customHeight="1" x14ac:dyDescent="0.25">
      <c r="B22" s="11" t="s">
        <v>651</v>
      </c>
      <c r="C22" s="175" t="s">
        <v>652</v>
      </c>
      <c r="D22" s="175"/>
      <c r="E22" s="175"/>
      <c r="F22" s="175"/>
      <c r="G22" s="175"/>
      <c r="H22" s="175"/>
      <c r="I22" s="175"/>
      <c r="J22" s="24"/>
      <c r="K22" s="49"/>
      <c r="L22" s="49"/>
    </row>
    <row r="23" spans="2:12" s="33" customFormat="1" ht="29.25" customHeight="1" x14ac:dyDescent="0.25">
      <c r="B23" s="11" t="s">
        <v>30</v>
      </c>
      <c r="C23" s="175" t="s">
        <v>653</v>
      </c>
      <c r="D23" s="175"/>
      <c r="E23" s="175"/>
      <c r="F23" s="175"/>
      <c r="G23" s="175"/>
      <c r="H23" s="175"/>
      <c r="I23" s="175"/>
      <c r="J23" s="24"/>
      <c r="K23" s="49"/>
      <c r="L23" s="49"/>
    </row>
    <row r="24" spans="2:12" s="33" customFormat="1" ht="29.25" customHeight="1" x14ac:dyDescent="0.25">
      <c r="B24" s="11" t="s">
        <v>32</v>
      </c>
      <c r="C24" s="175" t="s">
        <v>654</v>
      </c>
      <c r="D24" s="175"/>
      <c r="E24" s="175"/>
      <c r="F24" s="175"/>
      <c r="G24" s="175"/>
      <c r="H24" s="175"/>
      <c r="I24" s="175"/>
      <c r="J24" s="24"/>
      <c r="K24" s="49"/>
      <c r="L24" s="49"/>
    </row>
    <row r="25" spans="2:12" s="33" customFormat="1" ht="29.25" customHeight="1" x14ac:dyDescent="0.25">
      <c r="B25" s="11" t="s">
        <v>34</v>
      </c>
      <c r="C25" s="175" t="s">
        <v>655</v>
      </c>
      <c r="D25" s="175"/>
      <c r="E25" s="175"/>
      <c r="F25" s="175"/>
      <c r="G25" s="175"/>
      <c r="H25" s="175"/>
      <c r="I25" s="175"/>
      <c r="J25" s="24"/>
      <c r="K25" s="49"/>
      <c r="L25" s="49"/>
    </row>
    <row r="26" spans="2:12" s="33" customFormat="1" ht="34.5" customHeight="1" x14ac:dyDescent="0.25">
      <c r="B26" s="11" t="s">
        <v>656</v>
      </c>
      <c r="C26" s="175" t="s">
        <v>657</v>
      </c>
      <c r="D26" s="175"/>
      <c r="E26" s="175"/>
      <c r="F26" s="175"/>
      <c r="G26" s="175"/>
      <c r="H26" s="175"/>
      <c r="I26" s="175"/>
      <c r="J26" s="24"/>
      <c r="K26" s="49"/>
      <c r="L26" s="49"/>
    </row>
    <row r="27" spans="2:12" s="33" customFormat="1" ht="50.25" customHeight="1" x14ac:dyDescent="0.25">
      <c r="B27" s="11" t="s">
        <v>658</v>
      </c>
      <c r="C27" s="175" t="s">
        <v>659</v>
      </c>
      <c r="D27" s="175"/>
      <c r="E27" s="175"/>
      <c r="F27" s="175"/>
      <c r="G27" s="175"/>
      <c r="H27" s="175"/>
      <c r="I27" s="175"/>
      <c r="J27" s="24"/>
      <c r="K27" s="49"/>
      <c r="L27" s="49"/>
    </row>
    <row r="28" spans="2:12" s="33" customFormat="1" ht="29.25" customHeight="1" x14ac:dyDescent="0.25">
      <c r="B28" s="11" t="s">
        <v>660</v>
      </c>
      <c r="C28" s="175" t="s">
        <v>661</v>
      </c>
      <c r="D28" s="175"/>
      <c r="E28" s="175"/>
      <c r="F28" s="175"/>
      <c r="G28" s="175"/>
      <c r="H28" s="175"/>
      <c r="I28" s="175"/>
      <c r="J28" s="24"/>
      <c r="K28" s="49"/>
      <c r="L28" s="49"/>
    </row>
    <row r="29" spans="2:12" s="33" customFormat="1" ht="54.75" customHeight="1" x14ac:dyDescent="0.25">
      <c r="B29" s="11" t="s">
        <v>662</v>
      </c>
      <c r="C29" s="175" t="s">
        <v>663</v>
      </c>
      <c r="D29" s="175"/>
      <c r="E29" s="175"/>
      <c r="F29" s="175"/>
      <c r="G29" s="175"/>
      <c r="H29" s="175"/>
      <c r="I29" s="175"/>
      <c r="J29" s="24"/>
      <c r="K29" s="49"/>
      <c r="L29" s="49"/>
    </row>
    <row r="30" spans="2:12" s="33" customFormat="1" ht="29.25" customHeight="1" x14ac:dyDescent="0.25">
      <c r="B30" s="274" t="s">
        <v>664</v>
      </c>
      <c r="C30" s="175" t="s">
        <v>665</v>
      </c>
      <c r="D30" s="175"/>
      <c r="E30" s="175"/>
      <c r="F30" s="175"/>
      <c r="G30" s="175"/>
      <c r="H30" s="175"/>
      <c r="I30" s="175"/>
      <c r="J30" s="24"/>
      <c r="K30" s="49"/>
      <c r="L30" s="49"/>
    </row>
    <row r="31" spans="2:12" s="33" customFormat="1" ht="29.25" customHeight="1" x14ac:dyDescent="0.25">
      <c r="B31" s="274"/>
      <c r="C31" s="175" t="s">
        <v>666</v>
      </c>
      <c r="D31" s="175"/>
      <c r="E31" s="175"/>
      <c r="F31" s="175"/>
      <c r="G31" s="175"/>
      <c r="H31" s="175"/>
      <c r="I31" s="175"/>
      <c r="J31" s="24"/>
      <c r="K31" s="49"/>
      <c r="L31" s="49"/>
    </row>
    <row r="32" spans="2:12" s="33" customFormat="1" ht="29.25" customHeight="1" x14ac:dyDescent="0.25">
      <c r="B32" s="274"/>
      <c r="C32" s="175" t="s">
        <v>667</v>
      </c>
      <c r="D32" s="175"/>
      <c r="E32" s="175"/>
      <c r="F32" s="175"/>
      <c r="G32" s="175"/>
      <c r="H32" s="175"/>
      <c r="I32" s="175"/>
      <c r="J32" s="24"/>
      <c r="K32" s="49"/>
      <c r="L32" s="49"/>
    </row>
    <row r="33" spans="2:12" s="33" customFormat="1" ht="29.25" customHeight="1" x14ac:dyDescent="0.25">
      <c r="B33" s="274"/>
      <c r="C33" s="175" t="s">
        <v>668</v>
      </c>
      <c r="D33" s="175"/>
      <c r="E33" s="175"/>
      <c r="F33" s="175"/>
      <c r="G33" s="175"/>
      <c r="H33" s="175"/>
      <c r="I33" s="175"/>
      <c r="J33" s="24"/>
      <c r="K33" s="49"/>
      <c r="L33" s="49"/>
    </row>
    <row r="34" spans="2:12" s="33" customFormat="1" ht="29.25" customHeight="1" x14ac:dyDescent="0.25">
      <c r="B34" s="11" t="s">
        <v>36</v>
      </c>
      <c r="C34" s="175" t="s">
        <v>669</v>
      </c>
      <c r="D34" s="175"/>
      <c r="E34" s="175"/>
      <c r="F34" s="175"/>
      <c r="G34" s="175"/>
      <c r="H34" s="175"/>
      <c r="I34" s="175"/>
      <c r="J34" s="24"/>
      <c r="K34" s="49"/>
      <c r="L34" s="49"/>
    </row>
    <row r="35" spans="2:12" s="33" customFormat="1" ht="29.25" customHeight="1" x14ac:dyDescent="0.25">
      <c r="B35" s="11" t="s">
        <v>670</v>
      </c>
      <c r="C35" s="175" t="s">
        <v>671</v>
      </c>
      <c r="D35" s="175"/>
      <c r="E35" s="175"/>
      <c r="F35" s="175"/>
      <c r="G35" s="175"/>
      <c r="H35" s="175"/>
      <c r="I35" s="175"/>
      <c r="J35" s="24"/>
      <c r="K35" s="49"/>
      <c r="L35" s="49"/>
    </row>
    <row r="36" spans="2:12" s="33" customFormat="1" ht="29.25" customHeight="1" x14ac:dyDescent="0.25">
      <c r="B36" s="11" t="s">
        <v>672</v>
      </c>
      <c r="C36" s="175" t="s">
        <v>673</v>
      </c>
      <c r="D36" s="175"/>
      <c r="E36" s="175"/>
      <c r="F36" s="175"/>
      <c r="G36" s="175"/>
      <c r="H36" s="175"/>
      <c r="I36" s="175"/>
      <c r="J36" s="24"/>
      <c r="K36" s="49"/>
      <c r="L36" s="49"/>
    </row>
    <row r="37" spans="2:12" s="33" customFormat="1" ht="29.25" customHeight="1" x14ac:dyDescent="0.25">
      <c r="B37" s="11" t="s">
        <v>674</v>
      </c>
      <c r="C37" s="175" t="s">
        <v>675</v>
      </c>
      <c r="D37" s="175"/>
      <c r="E37" s="175"/>
      <c r="F37" s="175"/>
      <c r="G37" s="175"/>
      <c r="H37" s="175"/>
      <c r="I37" s="175"/>
      <c r="J37" s="24"/>
      <c r="K37" s="49"/>
      <c r="L37" s="49"/>
    </row>
    <row r="38" spans="2:12" s="33" customFormat="1" ht="29.25" customHeight="1" x14ac:dyDescent="0.25">
      <c r="B38" s="11" t="s">
        <v>676</v>
      </c>
      <c r="C38" s="175" t="s">
        <v>400</v>
      </c>
      <c r="D38" s="175"/>
      <c r="E38" s="175"/>
      <c r="F38" s="175"/>
      <c r="G38" s="175"/>
      <c r="H38" s="175"/>
      <c r="I38" s="175"/>
      <c r="J38" s="24"/>
      <c r="K38" s="49"/>
      <c r="L38" s="49"/>
    </row>
    <row r="39" spans="2:12" s="33" customFormat="1" ht="29.25" customHeight="1" x14ac:dyDescent="0.25">
      <c r="B39" s="11" t="s">
        <v>44</v>
      </c>
      <c r="C39" s="175" t="s">
        <v>619</v>
      </c>
      <c r="D39" s="175"/>
      <c r="E39" s="175"/>
      <c r="F39" s="175"/>
      <c r="G39" s="175"/>
      <c r="H39" s="175"/>
      <c r="I39" s="175"/>
      <c r="J39" s="24"/>
      <c r="K39" s="49"/>
      <c r="L39" s="49"/>
    </row>
    <row r="40" spans="2:12" s="33" customFormat="1" ht="29.25" customHeight="1" x14ac:dyDescent="0.25">
      <c r="B40" s="76" t="s">
        <v>46</v>
      </c>
      <c r="C40" s="176" t="s">
        <v>53</v>
      </c>
      <c r="D40" s="177"/>
      <c r="E40" s="177"/>
      <c r="F40" s="177"/>
      <c r="G40" s="177"/>
      <c r="H40" s="177"/>
      <c r="I40" s="178"/>
      <c r="J40" s="24"/>
      <c r="K40" s="77"/>
      <c r="L40" s="77"/>
    </row>
    <row r="41" spans="2:12" s="33" customFormat="1" ht="29.25" customHeight="1" x14ac:dyDescent="0.25">
      <c r="B41" s="26">
        <v>9</v>
      </c>
      <c r="C41" s="175" t="s">
        <v>55</v>
      </c>
      <c r="D41" s="175"/>
      <c r="E41" s="175"/>
      <c r="F41" s="175"/>
      <c r="G41" s="175"/>
      <c r="H41" s="175"/>
      <c r="I41" s="175"/>
      <c r="J41" s="24"/>
      <c r="K41" s="49"/>
      <c r="L41" s="49"/>
    </row>
    <row r="42" spans="2:12" s="33" customFormat="1" ht="29.25" customHeight="1" x14ac:dyDescent="0.25">
      <c r="B42" s="10" t="s">
        <v>197</v>
      </c>
      <c r="C42" s="175" t="s">
        <v>57</v>
      </c>
      <c r="D42" s="175"/>
      <c r="E42" s="175"/>
      <c r="F42" s="175"/>
      <c r="G42" s="175"/>
      <c r="H42" s="175"/>
      <c r="I42" s="175"/>
      <c r="J42" s="24"/>
      <c r="K42" s="49"/>
      <c r="L42" s="49"/>
    </row>
    <row r="43" spans="2:12" s="33" customFormat="1" ht="29.25" customHeight="1" x14ac:dyDescent="0.25">
      <c r="B43" s="10" t="s">
        <v>268</v>
      </c>
      <c r="C43" s="175" t="s">
        <v>59</v>
      </c>
      <c r="D43" s="175"/>
      <c r="E43" s="175"/>
      <c r="F43" s="175"/>
      <c r="G43" s="175"/>
      <c r="H43" s="175"/>
      <c r="I43" s="175"/>
      <c r="J43" s="24"/>
      <c r="K43" s="49"/>
      <c r="L43" s="49"/>
    </row>
    <row r="44" spans="2:12" s="33" customFormat="1" ht="29.25" customHeight="1" x14ac:dyDescent="0.25">
      <c r="B44" s="10" t="s">
        <v>50</v>
      </c>
      <c r="C44" s="175" t="s">
        <v>386</v>
      </c>
      <c r="D44" s="175"/>
      <c r="E44" s="175"/>
      <c r="F44" s="175"/>
      <c r="G44" s="175"/>
      <c r="H44" s="175"/>
      <c r="I44" s="175"/>
      <c r="J44" s="24"/>
      <c r="K44" s="77"/>
      <c r="L44" s="77"/>
    </row>
    <row r="45" spans="2:12" s="33" customFormat="1" ht="29.25" customHeight="1" x14ac:dyDescent="0.25">
      <c r="B45" s="11" t="s">
        <v>171</v>
      </c>
      <c r="C45" s="175" t="s">
        <v>677</v>
      </c>
      <c r="D45" s="175"/>
      <c r="E45" s="175"/>
      <c r="F45" s="175"/>
      <c r="G45" s="175"/>
      <c r="H45" s="175"/>
      <c r="I45" s="175"/>
      <c r="J45" s="24"/>
      <c r="K45" s="49"/>
      <c r="L45" s="49"/>
    </row>
    <row r="46" spans="2:12" ht="75" customHeight="1" x14ac:dyDescent="0.25">
      <c r="B46" s="174" t="s">
        <v>60</v>
      </c>
      <c r="C46" s="174"/>
      <c r="D46" s="174"/>
      <c r="E46" s="174"/>
      <c r="F46" s="174"/>
      <c r="G46" s="174"/>
      <c r="H46" s="174"/>
      <c r="I46" s="174"/>
      <c r="J46" s="171" t="s">
        <v>61</v>
      </c>
      <c r="K46" s="172"/>
      <c r="L46" s="173"/>
    </row>
  </sheetData>
  <mergeCells count="47">
    <mergeCell ref="B46:I46"/>
    <mergeCell ref="J46:L46"/>
    <mergeCell ref="B30:B33"/>
    <mergeCell ref="C35:I35"/>
    <mergeCell ref="C36:I36"/>
    <mergeCell ref="C37:I37"/>
    <mergeCell ref="C38:I38"/>
    <mergeCell ref="C39:I39"/>
    <mergeCell ref="C41:I41"/>
    <mergeCell ref="C42:I42"/>
    <mergeCell ref="C43:I43"/>
    <mergeCell ref="C45:I45"/>
    <mergeCell ref="C34:I34"/>
    <mergeCell ref="C33:I33"/>
    <mergeCell ref="C40:I40"/>
    <mergeCell ref="C44:I44"/>
    <mergeCell ref="C23:I23"/>
    <mergeCell ref="C24:I24"/>
    <mergeCell ref="C25:I25"/>
    <mergeCell ref="C26:I26"/>
    <mergeCell ref="C27:I27"/>
    <mergeCell ref="C28:I28"/>
    <mergeCell ref="C29:I29"/>
    <mergeCell ref="C30:I30"/>
    <mergeCell ref="C31:I31"/>
    <mergeCell ref="C32:I32"/>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678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679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9" customHeight="1" x14ac:dyDescent="0.25">
      <c r="B12" s="57">
        <v>1</v>
      </c>
      <c r="C12" s="175" t="s">
        <v>680</v>
      </c>
      <c r="D12" s="175"/>
      <c r="E12" s="175"/>
      <c r="F12" s="175"/>
      <c r="G12" s="175"/>
      <c r="H12" s="175"/>
      <c r="I12" s="175"/>
      <c r="J12" s="24"/>
      <c r="K12" s="49"/>
      <c r="L12" s="49"/>
    </row>
    <row r="13" spans="2:13" s="33" customFormat="1" ht="39" customHeight="1" x14ac:dyDescent="0.25">
      <c r="B13" s="10" t="s">
        <v>65</v>
      </c>
      <c r="C13" s="204" t="s">
        <v>681</v>
      </c>
      <c r="D13" s="204"/>
      <c r="E13" s="204"/>
      <c r="F13" s="204"/>
      <c r="G13" s="204"/>
      <c r="H13" s="204"/>
      <c r="I13" s="204"/>
      <c r="J13" s="24"/>
      <c r="K13" s="49"/>
      <c r="L13" s="49"/>
    </row>
    <row r="14" spans="2:13" s="33" customFormat="1" ht="39" customHeight="1" x14ac:dyDescent="0.25">
      <c r="B14" s="10" t="s">
        <v>77</v>
      </c>
      <c r="C14" s="204" t="s">
        <v>682</v>
      </c>
      <c r="D14" s="204"/>
      <c r="E14" s="204"/>
      <c r="F14" s="204"/>
      <c r="G14" s="204"/>
      <c r="H14" s="204"/>
      <c r="I14" s="204"/>
      <c r="J14" s="24"/>
      <c r="K14" s="49"/>
      <c r="L14" s="49"/>
    </row>
    <row r="15" spans="2:13" s="33" customFormat="1" ht="39" customHeight="1" x14ac:dyDescent="0.25">
      <c r="B15" s="10" t="s">
        <v>79</v>
      </c>
      <c r="C15" s="204" t="s">
        <v>683</v>
      </c>
      <c r="D15" s="204"/>
      <c r="E15" s="204"/>
      <c r="F15" s="204"/>
      <c r="G15" s="204"/>
      <c r="H15" s="204"/>
      <c r="I15" s="204"/>
      <c r="J15" s="24"/>
      <c r="K15" s="49"/>
      <c r="L15" s="49"/>
    </row>
    <row r="16" spans="2:13" s="33" customFormat="1" ht="39" customHeight="1" x14ac:dyDescent="0.25">
      <c r="B16" s="10" t="s">
        <v>81</v>
      </c>
      <c r="C16" s="175" t="s">
        <v>684</v>
      </c>
      <c r="D16" s="175"/>
      <c r="E16" s="175"/>
      <c r="F16" s="175"/>
      <c r="G16" s="175"/>
      <c r="H16" s="175"/>
      <c r="I16" s="175"/>
      <c r="J16" s="24"/>
      <c r="K16" s="49"/>
      <c r="L16" s="49"/>
    </row>
    <row r="17" spans="2:12" s="33" customFormat="1" ht="39" customHeight="1" x14ac:dyDescent="0.25">
      <c r="B17" s="10" t="s">
        <v>94</v>
      </c>
      <c r="C17" s="175" t="s">
        <v>685</v>
      </c>
      <c r="D17" s="175"/>
      <c r="E17" s="175"/>
      <c r="F17" s="175"/>
      <c r="G17" s="175"/>
      <c r="H17" s="175"/>
      <c r="I17" s="175"/>
      <c r="J17" s="24"/>
      <c r="K17" s="49"/>
      <c r="L17" s="49"/>
    </row>
    <row r="18" spans="2:12" s="33" customFormat="1" ht="39" customHeight="1" x14ac:dyDescent="0.25">
      <c r="B18" s="10" t="s">
        <v>488</v>
      </c>
      <c r="C18" s="175" t="s">
        <v>686</v>
      </c>
      <c r="D18" s="175"/>
      <c r="E18" s="175"/>
      <c r="F18" s="175"/>
      <c r="G18" s="175"/>
      <c r="H18" s="175"/>
      <c r="I18" s="175"/>
      <c r="J18" s="24"/>
      <c r="K18" s="49"/>
      <c r="L18" s="49"/>
    </row>
    <row r="19" spans="2:12" s="33" customFormat="1" ht="39" customHeight="1" x14ac:dyDescent="0.25">
      <c r="B19" s="10" t="s">
        <v>687</v>
      </c>
      <c r="C19" s="204" t="s">
        <v>688</v>
      </c>
      <c r="D19" s="204"/>
      <c r="E19" s="204"/>
      <c r="F19" s="204"/>
      <c r="G19" s="204"/>
      <c r="H19" s="204"/>
      <c r="I19" s="204"/>
      <c r="J19" s="24"/>
      <c r="K19" s="49"/>
      <c r="L19" s="49"/>
    </row>
    <row r="20" spans="2:12" s="33" customFormat="1" ht="39" customHeight="1" x14ac:dyDescent="0.25">
      <c r="B20" s="10" t="s">
        <v>14</v>
      </c>
      <c r="C20" s="175" t="s">
        <v>689</v>
      </c>
      <c r="D20" s="175"/>
      <c r="E20" s="175"/>
      <c r="F20" s="175"/>
      <c r="G20" s="175"/>
      <c r="H20" s="175"/>
      <c r="I20" s="175"/>
      <c r="J20" s="24"/>
      <c r="K20" s="49"/>
      <c r="L20" s="49"/>
    </row>
    <row r="21" spans="2:12" s="33" customFormat="1" ht="39" customHeight="1" x14ac:dyDescent="0.25">
      <c r="B21" s="10" t="s">
        <v>68</v>
      </c>
      <c r="C21" s="176" t="s">
        <v>690</v>
      </c>
      <c r="D21" s="177"/>
      <c r="E21" s="177"/>
      <c r="F21" s="177"/>
      <c r="G21" s="177"/>
      <c r="H21" s="177"/>
      <c r="I21" s="178"/>
      <c r="J21" s="24"/>
      <c r="K21" s="49"/>
      <c r="L21" s="49"/>
    </row>
    <row r="22" spans="2:12" s="33" customFormat="1" ht="39" customHeight="1" x14ac:dyDescent="0.25">
      <c r="B22" s="10" t="s">
        <v>392</v>
      </c>
      <c r="C22" s="175" t="s">
        <v>357</v>
      </c>
      <c r="D22" s="175"/>
      <c r="E22" s="175"/>
      <c r="F22" s="175"/>
      <c r="G22" s="175"/>
      <c r="H22" s="175"/>
      <c r="I22" s="175"/>
      <c r="J22" s="24"/>
      <c r="K22" s="49"/>
      <c r="L22" s="49"/>
    </row>
    <row r="23" spans="2:12" s="33" customFormat="1" ht="39" customHeight="1" x14ac:dyDescent="0.25">
      <c r="B23" s="10" t="s">
        <v>471</v>
      </c>
      <c r="C23" s="175" t="s">
        <v>691</v>
      </c>
      <c r="D23" s="175"/>
      <c r="E23" s="175"/>
      <c r="F23" s="175"/>
      <c r="G23" s="175"/>
      <c r="H23" s="175"/>
      <c r="I23" s="175"/>
      <c r="J23" s="24"/>
      <c r="K23" s="49"/>
      <c r="L23" s="49"/>
    </row>
    <row r="24" spans="2:12" s="33" customFormat="1" ht="53.25" customHeight="1" x14ac:dyDescent="0.25">
      <c r="B24" s="10" t="s">
        <v>534</v>
      </c>
      <c r="C24" s="175" t="s">
        <v>692</v>
      </c>
      <c r="D24" s="175"/>
      <c r="E24" s="175"/>
      <c r="F24" s="175"/>
      <c r="G24" s="175"/>
      <c r="H24" s="175"/>
      <c r="I24" s="175"/>
      <c r="J24" s="24"/>
      <c r="K24" s="49"/>
      <c r="L24" s="49"/>
    </row>
    <row r="25" spans="2:12" s="33" customFormat="1" ht="39" customHeight="1" x14ac:dyDescent="0.25">
      <c r="B25" s="10" t="s">
        <v>693</v>
      </c>
      <c r="C25" s="175" t="s">
        <v>694</v>
      </c>
      <c r="D25" s="175"/>
      <c r="E25" s="175"/>
      <c r="F25" s="175"/>
      <c r="G25" s="175"/>
      <c r="H25" s="175"/>
      <c r="I25" s="175"/>
      <c r="J25" s="24"/>
      <c r="K25" s="49"/>
      <c r="L25" s="49"/>
    </row>
    <row r="26" spans="2:12" s="33" customFormat="1" ht="39" customHeight="1" x14ac:dyDescent="0.25">
      <c r="B26" s="10" t="s">
        <v>695</v>
      </c>
      <c r="C26" s="175" t="s">
        <v>696</v>
      </c>
      <c r="D26" s="175"/>
      <c r="E26" s="175"/>
      <c r="F26" s="175"/>
      <c r="G26" s="175"/>
      <c r="H26" s="175"/>
      <c r="I26" s="175"/>
      <c r="J26" s="24"/>
      <c r="K26" s="49"/>
      <c r="L26" s="49"/>
    </row>
    <row r="27" spans="2:12" s="33" customFormat="1" ht="39" customHeight="1" x14ac:dyDescent="0.25">
      <c r="B27" s="10" t="s">
        <v>697</v>
      </c>
      <c r="C27" s="175" t="s">
        <v>698</v>
      </c>
      <c r="D27" s="175"/>
      <c r="E27" s="175"/>
      <c r="F27" s="175"/>
      <c r="G27" s="175"/>
      <c r="H27" s="175"/>
      <c r="I27" s="175"/>
      <c r="J27" s="24"/>
      <c r="K27" s="49"/>
      <c r="L27" s="49"/>
    </row>
    <row r="28" spans="2:12" s="33" customFormat="1" ht="49.5" customHeight="1" x14ac:dyDescent="0.25">
      <c r="B28" s="10" t="s">
        <v>699</v>
      </c>
      <c r="C28" s="175" t="s">
        <v>369</v>
      </c>
      <c r="D28" s="175"/>
      <c r="E28" s="175"/>
      <c r="F28" s="175"/>
      <c r="G28" s="175"/>
      <c r="H28" s="175"/>
      <c r="I28" s="175"/>
      <c r="J28" s="24"/>
      <c r="K28" s="49"/>
      <c r="L28" s="49"/>
    </row>
    <row r="29" spans="2:12" s="33" customFormat="1" ht="39" customHeight="1" x14ac:dyDescent="0.25">
      <c r="B29" s="10" t="s">
        <v>700</v>
      </c>
      <c r="C29" s="175" t="s">
        <v>371</v>
      </c>
      <c r="D29" s="175"/>
      <c r="E29" s="175"/>
      <c r="F29" s="175"/>
      <c r="G29" s="175"/>
      <c r="H29" s="175"/>
      <c r="I29" s="175"/>
      <c r="J29" s="24"/>
      <c r="K29" s="49"/>
      <c r="L29" s="49"/>
    </row>
    <row r="30" spans="2:12" s="33" customFormat="1" ht="39" customHeight="1" x14ac:dyDescent="0.25">
      <c r="B30" s="10" t="s">
        <v>701</v>
      </c>
      <c r="C30" s="175" t="s">
        <v>702</v>
      </c>
      <c r="D30" s="175"/>
      <c r="E30" s="175"/>
      <c r="F30" s="175"/>
      <c r="G30" s="175"/>
      <c r="H30" s="175"/>
      <c r="I30" s="175"/>
      <c r="J30" s="24"/>
      <c r="K30" s="49"/>
      <c r="L30" s="49"/>
    </row>
    <row r="31" spans="2:12" s="33" customFormat="1" ht="39" customHeight="1" x14ac:dyDescent="0.25">
      <c r="B31" s="10" t="s">
        <v>703</v>
      </c>
      <c r="C31" s="175" t="s">
        <v>704</v>
      </c>
      <c r="D31" s="175"/>
      <c r="E31" s="175"/>
      <c r="F31" s="175"/>
      <c r="G31" s="175"/>
      <c r="H31" s="175"/>
      <c r="I31" s="175"/>
      <c r="J31" s="24"/>
      <c r="K31" s="49"/>
      <c r="L31" s="49"/>
    </row>
    <row r="32" spans="2:12" s="33" customFormat="1" ht="39" customHeight="1" x14ac:dyDescent="0.25">
      <c r="B32" s="10" t="s">
        <v>705</v>
      </c>
      <c r="C32" s="175" t="s">
        <v>706</v>
      </c>
      <c r="D32" s="175"/>
      <c r="E32" s="175"/>
      <c r="F32" s="175"/>
      <c r="G32" s="175"/>
      <c r="H32" s="175"/>
      <c r="I32" s="175"/>
      <c r="J32" s="24"/>
      <c r="K32" s="49"/>
      <c r="L32" s="49"/>
    </row>
    <row r="33" spans="2:12" s="33" customFormat="1" ht="39" customHeight="1" x14ac:dyDescent="0.25">
      <c r="B33" s="10" t="s">
        <v>16</v>
      </c>
      <c r="C33" s="175" t="s">
        <v>375</v>
      </c>
      <c r="D33" s="175"/>
      <c r="E33" s="175"/>
      <c r="F33" s="175"/>
      <c r="G33" s="175"/>
      <c r="H33" s="175"/>
      <c r="I33" s="175"/>
      <c r="J33" s="24"/>
      <c r="K33" s="49"/>
      <c r="L33" s="49"/>
    </row>
    <row r="34" spans="2:12" s="33" customFormat="1" ht="39" customHeight="1" x14ac:dyDescent="0.25">
      <c r="B34" s="10" t="s">
        <v>124</v>
      </c>
      <c r="C34" s="204" t="s">
        <v>377</v>
      </c>
      <c r="D34" s="204"/>
      <c r="E34" s="204"/>
      <c r="F34" s="204"/>
      <c r="G34" s="204"/>
      <c r="H34" s="204"/>
      <c r="I34" s="204"/>
      <c r="J34" s="24"/>
      <c r="K34" s="49"/>
      <c r="L34" s="49"/>
    </row>
    <row r="35" spans="2:12" s="33" customFormat="1" ht="39" customHeight="1" x14ac:dyDescent="0.25">
      <c r="B35" s="10" t="s">
        <v>126</v>
      </c>
      <c r="C35" s="175" t="s">
        <v>707</v>
      </c>
      <c r="D35" s="175"/>
      <c r="E35" s="175"/>
      <c r="F35" s="175"/>
      <c r="G35" s="175"/>
      <c r="H35" s="175"/>
      <c r="I35" s="175"/>
      <c r="J35" s="24"/>
      <c r="K35" s="49"/>
      <c r="L35" s="49"/>
    </row>
    <row r="36" spans="2:12" s="33" customFormat="1" ht="39" customHeight="1" x14ac:dyDescent="0.25">
      <c r="B36" s="10" t="s">
        <v>128</v>
      </c>
      <c r="C36" s="175" t="s">
        <v>708</v>
      </c>
      <c r="D36" s="175"/>
      <c r="E36" s="175"/>
      <c r="F36" s="175"/>
      <c r="G36" s="175"/>
      <c r="H36" s="175"/>
      <c r="I36" s="175"/>
      <c r="J36" s="24"/>
      <c r="K36" s="49"/>
      <c r="L36" s="49"/>
    </row>
    <row r="37" spans="2:12" s="33" customFormat="1" ht="39" customHeight="1" x14ac:dyDescent="0.25">
      <c r="B37" s="10" t="s">
        <v>18</v>
      </c>
      <c r="C37" s="204" t="s">
        <v>709</v>
      </c>
      <c r="D37" s="204"/>
      <c r="E37" s="204"/>
      <c r="F37" s="204"/>
      <c r="G37" s="204"/>
      <c r="H37" s="204"/>
      <c r="I37" s="204"/>
      <c r="J37" s="24"/>
      <c r="K37" s="49"/>
      <c r="L37" s="49"/>
    </row>
    <row r="38" spans="2:12" s="33" customFormat="1" ht="39" customHeight="1" x14ac:dyDescent="0.25">
      <c r="B38" s="10" t="s">
        <v>20</v>
      </c>
      <c r="C38" s="175" t="s">
        <v>710</v>
      </c>
      <c r="D38" s="175"/>
      <c r="E38" s="175"/>
      <c r="F38" s="175"/>
      <c r="G38" s="175"/>
      <c r="H38" s="175"/>
      <c r="I38" s="175"/>
      <c r="J38" s="24"/>
      <c r="K38" s="49"/>
      <c r="L38" s="49"/>
    </row>
    <row r="39" spans="2:12" s="33" customFormat="1" ht="39" customHeight="1" x14ac:dyDescent="0.25">
      <c r="B39" s="10" t="s">
        <v>22</v>
      </c>
      <c r="C39" s="201" t="s">
        <v>711</v>
      </c>
      <c r="D39" s="202"/>
      <c r="E39" s="202"/>
      <c r="F39" s="202"/>
      <c r="G39" s="202"/>
      <c r="H39" s="202"/>
      <c r="I39" s="203"/>
      <c r="J39" s="24"/>
      <c r="K39" s="49"/>
      <c r="L39" s="49"/>
    </row>
    <row r="40" spans="2:12" s="33" customFormat="1" ht="39" customHeight="1" x14ac:dyDescent="0.25">
      <c r="B40" s="10" t="s">
        <v>24</v>
      </c>
      <c r="C40" s="175" t="s">
        <v>712</v>
      </c>
      <c r="D40" s="175"/>
      <c r="E40" s="175"/>
      <c r="F40" s="175"/>
      <c r="G40" s="175"/>
      <c r="H40" s="175"/>
      <c r="I40" s="175"/>
      <c r="J40" s="24"/>
      <c r="K40" s="49"/>
      <c r="L40" s="49"/>
    </row>
    <row r="41" spans="2:12" s="33" customFormat="1" ht="39" customHeight="1" x14ac:dyDescent="0.25">
      <c r="B41" s="10" t="s">
        <v>44</v>
      </c>
      <c r="C41" s="176" t="s">
        <v>386</v>
      </c>
      <c r="D41" s="177"/>
      <c r="E41" s="177"/>
      <c r="F41" s="177"/>
      <c r="G41" s="177"/>
      <c r="H41" s="177"/>
      <c r="I41" s="178"/>
      <c r="J41" s="24"/>
      <c r="K41" s="77"/>
      <c r="L41" s="77"/>
    </row>
    <row r="42" spans="2:12" s="33" customFormat="1" ht="39" customHeight="1" x14ac:dyDescent="0.25">
      <c r="B42" s="10" t="s">
        <v>246</v>
      </c>
      <c r="C42" s="201" t="s">
        <v>618</v>
      </c>
      <c r="D42" s="202"/>
      <c r="E42" s="202"/>
      <c r="F42" s="202"/>
      <c r="G42" s="202"/>
      <c r="H42" s="202"/>
      <c r="I42" s="203"/>
      <c r="J42" s="24"/>
      <c r="K42" s="49"/>
      <c r="L42" s="49"/>
    </row>
    <row r="43" spans="2:12" s="33" customFormat="1" ht="39" customHeight="1" x14ac:dyDescent="0.25">
      <c r="B43" s="10" t="s">
        <v>46</v>
      </c>
      <c r="C43" s="176" t="s">
        <v>53</v>
      </c>
      <c r="D43" s="177"/>
      <c r="E43" s="177"/>
      <c r="F43" s="177"/>
      <c r="G43" s="177"/>
      <c r="H43" s="177"/>
      <c r="I43" s="178"/>
      <c r="J43" s="24"/>
      <c r="K43" s="77"/>
      <c r="L43" s="77"/>
    </row>
    <row r="44" spans="2:12" s="33" customFormat="1" ht="39" customHeight="1" x14ac:dyDescent="0.25">
      <c r="B44" s="10" t="s">
        <v>48</v>
      </c>
      <c r="C44" s="204" t="s">
        <v>713</v>
      </c>
      <c r="D44" s="204"/>
      <c r="E44" s="204"/>
      <c r="F44" s="204"/>
      <c r="G44" s="204"/>
      <c r="H44" s="204"/>
      <c r="I44" s="204"/>
      <c r="J44" s="24"/>
      <c r="K44" s="49"/>
      <c r="L44" s="49"/>
    </row>
    <row r="45" spans="2:12" s="33" customFormat="1" ht="39" customHeight="1" x14ac:dyDescent="0.25">
      <c r="B45" s="26">
        <v>10</v>
      </c>
      <c r="C45" s="175" t="s">
        <v>55</v>
      </c>
      <c r="D45" s="175"/>
      <c r="E45" s="175"/>
      <c r="F45" s="175"/>
      <c r="G45" s="175"/>
      <c r="H45" s="175"/>
      <c r="I45" s="175"/>
      <c r="J45" s="24"/>
      <c r="K45" s="49"/>
      <c r="L45" s="49"/>
    </row>
    <row r="46" spans="2:12" s="62" customFormat="1" ht="39" customHeight="1" x14ac:dyDescent="0.25">
      <c r="B46" s="11" t="s">
        <v>171</v>
      </c>
      <c r="C46" s="175" t="s">
        <v>57</v>
      </c>
      <c r="D46" s="175"/>
      <c r="E46" s="175"/>
      <c r="F46" s="175"/>
      <c r="G46" s="175"/>
      <c r="H46" s="175"/>
      <c r="I46" s="175"/>
      <c r="J46" s="24"/>
      <c r="K46" s="24"/>
      <c r="L46" s="24"/>
    </row>
    <row r="47" spans="2:12" s="33" customFormat="1" ht="39" customHeight="1" x14ac:dyDescent="0.25">
      <c r="B47" s="10" t="s">
        <v>172</v>
      </c>
      <c r="C47" s="175" t="s">
        <v>59</v>
      </c>
      <c r="D47" s="175"/>
      <c r="E47" s="175"/>
      <c r="F47" s="175"/>
      <c r="G47" s="175"/>
      <c r="H47" s="175"/>
      <c r="I47" s="175"/>
      <c r="J47" s="24"/>
      <c r="K47" s="49"/>
      <c r="L47" s="49"/>
    </row>
    <row r="48" spans="2:12" s="33" customFormat="1" ht="39" customHeight="1" x14ac:dyDescent="0.25">
      <c r="B48" s="11" t="s">
        <v>52</v>
      </c>
      <c r="C48" s="175" t="s">
        <v>714</v>
      </c>
      <c r="D48" s="175"/>
      <c r="E48" s="175"/>
      <c r="F48" s="175"/>
      <c r="G48" s="175"/>
      <c r="H48" s="175"/>
      <c r="I48" s="175"/>
      <c r="J48" s="24"/>
      <c r="K48" s="49"/>
      <c r="L48" s="49"/>
    </row>
    <row r="49" spans="2:12" ht="75" customHeight="1" x14ac:dyDescent="0.25">
      <c r="B49" s="174" t="s">
        <v>60</v>
      </c>
      <c r="C49" s="174"/>
      <c r="D49" s="174"/>
      <c r="E49" s="174"/>
      <c r="F49" s="174"/>
      <c r="G49" s="174"/>
      <c r="H49" s="174"/>
      <c r="I49" s="174"/>
      <c r="J49" s="171" t="s">
        <v>61</v>
      </c>
      <c r="K49" s="172"/>
      <c r="L49" s="173"/>
    </row>
  </sheetData>
  <mergeCells count="49">
    <mergeCell ref="C41:I41"/>
    <mergeCell ref="C43:I43"/>
    <mergeCell ref="B49:I49"/>
    <mergeCell ref="J49:L49"/>
    <mergeCell ref="C42:I42"/>
    <mergeCell ref="C44:I44"/>
    <mergeCell ref="C45:I45"/>
    <mergeCell ref="C46:I46"/>
    <mergeCell ref="C47:I47"/>
    <mergeCell ref="C48:I48"/>
    <mergeCell ref="C40:I40"/>
    <mergeCell ref="C30:I30"/>
    <mergeCell ref="C31:I31"/>
    <mergeCell ref="C32:I32"/>
    <mergeCell ref="C33:I33"/>
    <mergeCell ref="C34:I34"/>
    <mergeCell ref="C35:I35"/>
    <mergeCell ref="C36:I36"/>
    <mergeCell ref="C37:I37"/>
    <mergeCell ref="C38:I38"/>
    <mergeCell ref="C39:I39"/>
    <mergeCell ref="C29:I29"/>
    <mergeCell ref="C17:I17"/>
    <mergeCell ref="C18:I18"/>
    <mergeCell ref="C19:I19"/>
    <mergeCell ref="C20:I20"/>
    <mergeCell ref="C22:I22"/>
    <mergeCell ref="C23:I23"/>
    <mergeCell ref="C24:I24"/>
    <mergeCell ref="C25:I25"/>
    <mergeCell ref="C26:I26"/>
    <mergeCell ref="C27:I27"/>
    <mergeCell ref="C28:I28"/>
    <mergeCell ref="C21:I21"/>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s>
  <hyperlinks>
    <hyperlink ref="M2" location="'HARCAMA BİRİMLERİ ÖMK LİSTELERİ'!A1" display="Ana Sayfa"/>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715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716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2.25" customHeight="1" x14ac:dyDescent="0.25">
      <c r="B12" s="11" t="s">
        <v>175</v>
      </c>
      <c r="C12" s="175" t="s">
        <v>76</v>
      </c>
      <c r="D12" s="175"/>
      <c r="E12" s="175"/>
      <c r="F12" s="175"/>
      <c r="G12" s="175"/>
      <c r="H12" s="175"/>
      <c r="I12" s="175"/>
      <c r="J12" s="24"/>
      <c r="K12" s="49"/>
      <c r="L12" s="49"/>
    </row>
    <row r="13" spans="2:13" s="33" customFormat="1" ht="32.25" customHeight="1" x14ac:dyDescent="0.25">
      <c r="B13" s="11" t="s">
        <v>65</v>
      </c>
      <c r="C13" s="175" t="s">
        <v>182</v>
      </c>
      <c r="D13" s="175"/>
      <c r="E13" s="175"/>
      <c r="F13" s="175"/>
      <c r="G13" s="175"/>
      <c r="H13" s="175"/>
      <c r="I13" s="175"/>
      <c r="J13" s="24"/>
      <c r="K13" s="49"/>
      <c r="L13" s="49"/>
    </row>
    <row r="14" spans="2:13" s="33" customFormat="1" ht="32.25" customHeight="1" x14ac:dyDescent="0.25">
      <c r="B14" s="11" t="s">
        <v>77</v>
      </c>
      <c r="C14" s="175" t="s">
        <v>80</v>
      </c>
      <c r="D14" s="175"/>
      <c r="E14" s="175"/>
      <c r="F14" s="175"/>
      <c r="G14" s="175"/>
      <c r="H14" s="175"/>
      <c r="I14" s="175"/>
      <c r="J14" s="24"/>
      <c r="K14" s="49"/>
      <c r="L14" s="49"/>
    </row>
    <row r="15" spans="2:13" s="33" customFormat="1" ht="32.25" customHeight="1" x14ac:dyDescent="0.25">
      <c r="B15" s="11" t="s">
        <v>79</v>
      </c>
      <c r="C15" s="175" t="s">
        <v>162</v>
      </c>
      <c r="D15" s="175"/>
      <c r="E15" s="175"/>
      <c r="F15" s="175"/>
      <c r="G15" s="175"/>
      <c r="H15" s="175"/>
      <c r="I15" s="175"/>
      <c r="J15" s="24"/>
      <c r="K15" s="49"/>
      <c r="L15" s="49"/>
    </row>
    <row r="16" spans="2:13" s="33" customFormat="1" ht="32.25" customHeight="1" x14ac:dyDescent="0.25">
      <c r="B16" s="11" t="s">
        <v>14</v>
      </c>
      <c r="C16" s="175" t="s">
        <v>717</v>
      </c>
      <c r="D16" s="175"/>
      <c r="E16" s="175"/>
      <c r="F16" s="175"/>
      <c r="G16" s="175"/>
      <c r="H16" s="175"/>
      <c r="I16" s="175"/>
      <c r="J16" s="24"/>
      <c r="K16" s="49"/>
      <c r="L16" s="49"/>
    </row>
    <row r="17" spans="2:12" s="33" customFormat="1" ht="32.25" customHeight="1" x14ac:dyDescent="0.25">
      <c r="B17" s="11" t="s">
        <v>68</v>
      </c>
      <c r="C17" s="176" t="s">
        <v>718</v>
      </c>
      <c r="D17" s="177"/>
      <c r="E17" s="177"/>
      <c r="F17" s="177"/>
      <c r="G17" s="177"/>
      <c r="H17" s="177"/>
      <c r="I17" s="178"/>
      <c r="J17" s="24"/>
      <c r="K17" s="49"/>
      <c r="L17" s="49"/>
    </row>
    <row r="18" spans="2:12" s="33" customFormat="1" ht="32.25" customHeight="1" x14ac:dyDescent="0.25">
      <c r="B18" s="11" t="s">
        <v>392</v>
      </c>
      <c r="C18" s="176" t="s">
        <v>719</v>
      </c>
      <c r="D18" s="177"/>
      <c r="E18" s="177"/>
      <c r="F18" s="177"/>
      <c r="G18" s="177"/>
      <c r="H18" s="177"/>
      <c r="I18" s="178"/>
      <c r="J18" s="24"/>
      <c r="K18" s="49"/>
      <c r="L18" s="49"/>
    </row>
    <row r="19" spans="2:12" s="33" customFormat="1" ht="32.25" customHeight="1" x14ac:dyDescent="0.25">
      <c r="B19" s="11" t="s">
        <v>16</v>
      </c>
      <c r="C19" s="175" t="s">
        <v>125</v>
      </c>
      <c r="D19" s="175"/>
      <c r="E19" s="175"/>
      <c r="F19" s="175"/>
      <c r="G19" s="175"/>
      <c r="H19" s="175"/>
      <c r="I19" s="175"/>
      <c r="J19" s="24"/>
      <c r="K19" s="49"/>
      <c r="L19" s="49"/>
    </row>
    <row r="20" spans="2:12" s="33" customFormat="1" ht="32.25" customHeight="1" x14ac:dyDescent="0.25">
      <c r="B20" s="11" t="s">
        <v>124</v>
      </c>
      <c r="C20" s="175" t="s">
        <v>127</v>
      </c>
      <c r="D20" s="175"/>
      <c r="E20" s="175"/>
      <c r="F20" s="175"/>
      <c r="G20" s="175"/>
      <c r="H20" s="175"/>
      <c r="I20" s="175"/>
      <c r="J20" s="24"/>
      <c r="K20" s="49"/>
      <c r="L20" s="49"/>
    </row>
    <row r="21" spans="2:12" s="33" customFormat="1" ht="32.25" customHeight="1" x14ac:dyDescent="0.25">
      <c r="B21" s="11" t="s">
        <v>126</v>
      </c>
      <c r="C21" s="175" t="s">
        <v>200</v>
      </c>
      <c r="D21" s="175"/>
      <c r="E21" s="175"/>
      <c r="F21" s="175"/>
      <c r="G21" s="175"/>
      <c r="H21" s="175"/>
      <c r="I21" s="175"/>
      <c r="J21" s="24"/>
      <c r="K21" s="49"/>
      <c r="L21" s="49"/>
    </row>
    <row r="22" spans="2:12" s="33" customFormat="1" ht="32.25" customHeight="1" x14ac:dyDescent="0.25">
      <c r="B22" s="11" t="s">
        <v>128</v>
      </c>
      <c r="C22" s="175" t="s">
        <v>129</v>
      </c>
      <c r="D22" s="175"/>
      <c r="E22" s="175"/>
      <c r="F22" s="175"/>
      <c r="G22" s="175"/>
      <c r="H22" s="175"/>
      <c r="I22" s="175"/>
      <c r="J22" s="24"/>
      <c r="K22" s="49"/>
      <c r="L22" s="49"/>
    </row>
    <row r="23" spans="2:12" s="33" customFormat="1" ht="32.25" customHeight="1" x14ac:dyDescent="0.25">
      <c r="B23" s="11" t="s">
        <v>130</v>
      </c>
      <c r="C23" s="219" t="s">
        <v>555</v>
      </c>
      <c r="D23" s="219"/>
      <c r="E23" s="219"/>
      <c r="F23" s="219"/>
      <c r="G23" s="219"/>
      <c r="H23" s="219"/>
      <c r="I23" s="219"/>
      <c r="J23" s="24"/>
      <c r="K23" s="49"/>
      <c r="L23" s="49"/>
    </row>
    <row r="24" spans="2:12" s="33" customFormat="1" ht="32.25" customHeight="1" x14ac:dyDescent="0.25">
      <c r="B24" s="11" t="s">
        <v>132</v>
      </c>
      <c r="C24" s="175" t="s">
        <v>205</v>
      </c>
      <c r="D24" s="175"/>
      <c r="E24" s="175"/>
      <c r="F24" s="175"/>
      <c r="G24" s="175"/>
      <c r="H24" s="175"/>
      <c r="I24" s="175"/>
      <c r="J24" s="24"/>
      <c r="K24" s="49"/>
      <c r="L24" s="49"/>
    </row>
    <row r="25" spans="2:12" s="33" customFormat="1" ht="32.25" customHeight="1" x14ac:dyDescent="0.25">
      <c r="B25" s="11" t="s">
        <v>134</v>
      </c>
      <c r="C25" s="175" t="s">
        <v>207</v>
      </c>
      <c r="D25" s="175"/>
      <c r="E25" s="175"/>
      <c r="F25" s="175"/>
      <c r="G25" s="175"/>
      <c r="H25" s="175"/>
      <c r="I25" s="175"/>
      <c r="J25" s="24"/>
      <c r="K25" s="49"/>
      <c r="L25" s="49"/>
    </row>
    <row r="26" spans="2:12" s="33" customFormat="1" ht="32.25" customHeight="1" x14ac:dyDescent="0.25">
      <c r="B26" s="57">
        <v>4</v>
      </c>
      <c r="C26" s="175" t="s">
        <v>720</v>
      </c>
      <c r="D26" s="175"/>
      <c r="E26" s="175"/>
      <c r="F26" s="175"/>
      <c r="G26" s="175"/>
      <c r="H26" s="175"/>
      <c r="I26" s="175"/>
      <c r="J26" s="24"/>
      <c r="K26" s="49"/>
      <c r="L26" s="49"/>
    </row>
    <row r="27" spans="2:12" s="33" customFormat="1" ht="32.25" customHeight="1" x14ac:dyDescent="0.25">
      <c r="B27" s="11" t="s">
        <v>72</v>
      </c>
      <c r="C27" s="175" t="s">
        <v>721</v>
      </c>
      <c r="D27" s="175"/>
      <c r="E27" s="175"/>
      <c r="F27" s="175"/>
      <c r="G27" s="175"/>
      <c r="H27" s="175"/>
      <c r="I27" s="175"/>
      <c r="J27" s="24"/>
      <c r="K27" s="49"/>
      <c r="L27" s="49"/>
    </row>
    <row r="28" spans="2:12" s="33" customFormat="1" ht="32.25" customHeight="1" x14ac:dyDescent="0.25">
      <c r="B28" s="11" t="s">
        <v>183</v>
      </c>
      <c r="C28" s="175" t="s">
        <v>217</v>
      </c>
      <c r="D28" s="175"/>
      <c r="E28" s="175"/>
      <c r="F28" s="175"/>
      <c r="G28" s="175"/>
      <c r="H28" s="175"/>
      <c r="I28" s="175"/>
      <c r="J28" s="24"/>
      <c r="K28" s="49"/>
      <c r="L28" s="49"/>
    </row>
    <row r="29" spans="2:12" s="33" customFormat="1" ht="32.25" customHeight="1" x14ac:dyDescent="0.25">
      <c r="B29" s="11" t="s">
        <v>184</v>
      </c>
      <c r="C29" s="175" t="s">
        <v>219</v>
      </c>
      <c r="D29" s="175"/>
      <c r="E29" s="175"/>
      <c r="F29" s="175"/>
      <c r="G29" s="175"/>
      <c r="H29" s="175"/>
      <c r="I29" s="175"/>
      <c r="J29" s="24"/>
      <c r="K29" s="49"/>
      <c r="L29" s="49"/>
    </row>
    <row r="30" spans="2:12" s="33" customFormat="1" ht="32.25" customHeight="1" x14ac:dyDescent="0.25">
      <c r="B30" s="11" t="s">
        <v>185</v>
      </c>
      <c r="C30" s="175" t="s">
        <v>221</v>
      </c>
      <c r="D30" s="175"/>
      <c r="E30" s="175"/>
      <c r="F30" s="175"/>
      <c r="G30" s="175"/>
      <c r="H30" s="175"/>
      <c r="I30" s="175"/>
      <c r="J30" s="24"/>
      <c r="K30" s="49"/>
      <c r="L30" s="49"/>
    </row>
    <row r="31" spans="2:12" s="33" customFormat="1" ht="32.25" customHeight="1" x14ac:dyDescent="0.25">
      <c r="B31" s="11" t="s">
        <v>447</v>
      </c>
      <c r="C31" s="175" t="s">
        <v>223</v>
      </c>
      <c r="D31" s="175"/>
      <c r="E31" s="175"/>
      <c r="F31" s="175"/>
      <c r="G31" s="175"/>
      <c r="H31" s="175"/>
      <c r="I31" s="175"/>
      <c r="J31" s="24"/>
      <c r="K31" s="49"/>
      <c r="L31" s="49"/>
    </row>
    <row r="32" spans="2:12" s="33" customFormat="1" ht="32.25" customHeight="1" x14ac:dyDescent="0.25">
      <c r="B32" s="11" t="s">
        <v>20</v>
      </c>
      <c r="C32" s="175" t="s">
        <v>53</v>
      </c>
      <c r="D32" s="175"/>
      <c r="E32" s="175"/>
      <c r="F32" s="175"/>
      <c r="G32" s="175"/>
      <c r="H32" s="175"/>
      <c r="I32" s="175"/>
      <c r="J32" s="24"/>
      <c r="K32" s="49"/>
      <c r="L32" s="49"/>
    </row>
    <row r="33" spans="2:12" s="33" customFormat="1" ht="32.25" customHeight="1" x14ac:dyDescent="0.25">
      <c r="B33" s="11" t="s">
        <v>356</v>
      </c>
      <c r="C33" s="175" t="s">
        <v>225</v>
      </c>
      <c r="D33" s="175"/>
      <c r="E33" s="175"/>
      <c r="F33" s="175"/>
      <c r="G33" s="175"/>
      <c r="H33" s="175"/>
      <c r="I33" s="175"/>
      <c r="J33" s="24"/>
      <c r="K33" s="49"/>
      <c r="L33" s="49"/>
    </row>
    <row r="34" spans="2:12" s="33" customFormat="1" ht="32.25" customHeight="1" x14ac:dyDescent="0.25">
      <c r="B34" s="11" t="s">
        <v>358</v>
      </c>
      <c r="C34" s="175" t="s">
        <v>227</v>
      </c>
      <c r="D34" s="175"/>
      <c r="E34" s="175"/>
      <c r="F34" s="175"/>
      <c r="G34" s="175"/>
      <c r="H34" s="175"/>
      <c r="I34" s="175"/>
      <c r="J34" s="24"/>
      <c r="K34" s="49"/>
      <c r="L34" s="49"/>
    </row>
    <row r="35" spans="2:12" s="33" customFormat="1" ht="32.25" customHeight="1" x14ac:dyDescent="0.25">
      <c r="B35" s="11" t="s">
        <v>360</v>
      </c>
      <c r="C35" s="175" t="s">
        <v>460</v>
      </c>
      <c r="D35" s="175"/>
      <c r="E35" s="175"/>
      <c r="F35" s="175"/>
      <c r="G35" s="175"/>
      <c r="H35" s="175"/>
      <c r="I35" s="175"/>
      <c r="J35" s="24"/>
      <c r="K35" s="49"/>
      <c r="L35" s="49"/>
    </row>
    <row r="36" spans="2:12" s="33" customFormat="1" ht="32.25" customHeight="1" x14ac:dyDescent="0.25">
      <c r="B36" s="11" t="s">
        <v>362</v>
      </c>
      <c r="C36" s="175" t="s">
        <v>386</v>
      </c>
      <c r="D36" s="175"/>
      <c r="E36" s="175"/>
      <c r="F36" s="175"/>
      <c r="G36" s="175"/>
      <c r="H36" s="175"/>
      <c r="I36" s="175"/>
      <c r="J36" s="24"/>
      <c r="K36" s="49"/>
      <c r="L36" s="49"/>
    </row>
    <row r="37" spans="2:12" s="33" customFormat="1" ht="32.25" customHeight="1" x14ac:dyDescent="0.25">
      <c r="B37" s="11" t="s">
        <v>22</v>
      </c>
      <c r="C37" s="175" t="s">
        <v>722</v>
      </c>
      <c r="D37" s="175"/>
      <c r="E37" s="175"/>
      <c r="F37" s="175"/>
      <c r="G37" s="175"/>
      <c r="H37" s="175"/>
      <c r="I37" s="175"/>
      <c r="J37" s="24"/>
      <c r="K37" s="49"/>
      <c r="L37" s="49"/>
    </row>
    <row r="38" spans="2:12" s="33" customFormat="1" ht="32.25" customHeight="1" x14ac:dyDescent="0.25">
      <c r="B38" s="11" t="s">
        <v>44</v>
      </c>
      <c r="C38" s="219" t="s">
        <v>723</v>
      </c>
      <c r="D38" s="219"/>
      <c r="E38" s="219"/>
      <c r="F38" s="219"/>
      <c r="G38" s="219"/>
      <c r="H38" s="219"/>
      <c r="I38" s="219"/>
      <c r="J38" s="24"/>
      <c r="K38" s="49"/>
      <c r="L38" s="49"/>
    </row>
    <row r="39" spans="2:12" s="33" customFormat="1" ht="32.25" customHeight="1" x14ac:dyDescent="0.25">
      <c r="B39" s="27" t="s">
        <v>46</v>
      </c>
      <c r="C39" s="175" t="s">
        <v>59</v>
      </c>
      <c r="D39" s="175"/>
      <c r="E39" s="175"/>
      <c r="F39" s="175"/>
      <c r="G39" s="175"/>
      <c r="H39" s="175"/>
      <c r="I39" s="175"/>
      <c r="J39" s="24"/>
      <c r="K39" s="49"/>
      <c r="L39" s="49"/>
    </row>
    <row r="40" spans="2:12" s="33" customFormat="1" ht="32.25" customHeight="1" x14ac:dyDescent="0.25">
      <c r="B40" s="27" t="s">
        <v>48</v>
      </c>
      <c r="C40" s="198" t="s">
        <v>724</v>
      </c>
      <c r="D40" s="242"/>
      <c r="E40" s="242"/>
      <c r="F40" s="242"/>
      <c r="G40" s="242"/>
      <c r="H40" s="242"/>
      <c r="I40" s="243"/>
      <c r="J40" s="24"/>
      <c r="K40" s="49"/>
      <c r="L40" s="49"/>
    </row>
    <row r="41" spans="2:12" ht="75" customHeight="1" x14ac:dyDescent="0.25">
      <c r="B41" s="174" t="s">
        <v>60</v>
      </c>
      <c r="C41" s="174"/>
      <c r="D41" s="174"/>
      <c r="E41" s="174"/>
      <c r="F41" s="174"/>
      <c r="G41" s="174"/>
      <c r="H41" s="174"/>
      <c r="I41" s="174"/>
      <c r="J41" s="171" t="s">
        <v>61</v>
      </c>
      <c r="K41" s="172"/>
      <c r="L41" s="173"/>
    </row>
  </sheetData>
  <mergeCells count="41">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0:I40"/>
    <mergeCell ref="B41:I41"/>
    <mergeCell ref="J41:L41"/>
    <mergeCell ref="C35:I35"/>
    <mergeCell ref="C36:I36"/>
    <mergeCell ref="C37:I37"/>
    <mergeCell ref="C38:I38"/>
    <mergeCell ref="C39:I39"/>
  </mergeCells>
  <hyperlinks>
    <hyperlink ref="M2" location="'HARCAMA BİRİMLERİ ÖMK LİSTELERİ'!A1" display="Ana Sayfa"/>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725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726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4.5" customHeight="1" x14ac:dyDescent="0.25">
      <c r="B12" s="11">
        <v>1</v>
      </c>
      <c r="C12" s="175" t="s">
        <v>178</v>
      </c>
      <c r="D12" s="175"/>
      <c r="E12" s="175"/>
      <c r="F12" s="175"/>
      <c r="G12" s="175"/>
      <c r="H12" s="175"/>
      <c r="I12" s="175"/>
      <c r="J12" s="24"/>
      <c r="K12" s="49"/>
      <c r="L12" s="49"/>
    </row>
    <row r="13" spans="2:13" s="33" customFormat="1" ht="34.5" customHeight="1" x14ac:dyDescent="0.25">
      <c r="B13" s="11" t="s">
        <v>65</v>
      </c>
      <c r="C13" s="175" t="s">
        <v>179</v>
      </c>
      <c r="D13" s="175"/>
      <c r="E13" s="175"/>
      <c r="F13" s="175"/>
      <c r="G13" s="175"/>
      <c r="H13" s="175"/>
      <c r="I13" s="175"/>
      <c r="J13" s="24"/>
      <c r="K13" s="49"/>
      <c r="L13" s="49"/>
    </row>
    <row r="14" spans="2:13" s="33" customFormat="1" ht="34.5" customHeight="1" x14ac:dyDescent="0.25">
      <c r="B14" s="11" t="s">
        <v>77</v>
      </c>
      <c r="C14" s="175" t="s">
        <v>180</v>
      </c>
      <c r="D14" s="175"/>
      <c r="E14" s="175"/>
      <c r="F14" s="175"/>
      <c r="G14" s="175"/>
      <c r="H14" s="175"/>
      <c r="I14" s="175"/>
      <c r="J14" s="24"/>
      <c r="K14" s="49"/>
      <c r="L14" s="49"/>
    </row>
    <row r="15" spans="2:13" s="33" customFormat="1" ht="34.5" customHeight="1" x14ac:dyDescent="0.25">
      <c r="B15" s="11" t="s">
        <v>79</v>
      </c>
      <c r="C15" s="175" t="s">
        <v>181</v>
      </c>
      <c r="D15" s="175"/>
      <c r="E15" s="175"/>
      <c r="F15" s="175"/>
      <c r="G15" s="175"/>
      <c r="H15" s="175"/>
      <c r="I15" s="175"/>
      <c r="J15" s="24"/>
      <c r="K15" s="49"/>
      <c r="L15" s="49"/>
    </row>
    <row r="16" spans="2:13" s="33" customFormat="1" ht="34.5" customHeight="1" x14ac:dyDescent="0.25">
      <c r="B16" s="11" t="s">
        <v>14</v>
      </c>
      <c r="C16" s="175" t="s">
        <v>76</v>
      </c>
      <c r="D16" s="175"/>
      <c r="E16" s="175"/>
      <c r="F16" s="175"/>
      <c r="G16" s="175"/>
      <c r="H16" s="175"/>
      <c r="I16" s="175"/>
      <c r="J16" s="24"/>
      <c r="K16" s="49"/>
      <c r="L16" s="49"/>
    </row>
    <row r="17" spans="2:12" s="33" customFormat="1" ht="34.5" customHeight="1" x14ac:dyDescent="0.25">
      <c r="B17" s="11" t="s">
        <v>68</v>
      </c>
      <c r="C17" s="175" t="s">
        <v>182</v>
      </c>
      <c r="D17" s="175"/>
      <c r="E17" s="175"/>
      <c r="F17" s="175"/>
      <c r="G17" s="175"/>
      <c r="H17" s="175"/>
      <c r="I17" s="175"/>
      <c r="J17" s="24"/>
      <c r="K17" s="49"/>
      <c r="L17" s="49"/>
    </row>
    <row r="18" spans="2:12" s="33" customFormat="1" ht="34.5" customHeight="1" x14ac:dyDescent="0.25">
      <c r="B18" s="11" t="s">
        <v>392</v>
      </c>
      <c r="C18" s="175" t="s">
        <v>80</v>
      </c>
      <c r="D18" s="175"/>
      <c r="E18" s="175"/>
      <c r="F18" s="175"/>
      <c r="G18" s="175"/>
      <c r="H18" s="175"/>
      <c r="I18" s="175"/>
      <c r="J18" s="24"/>
      <c r="K18" s="49"/>
      <c r="L18" s="49"/>
    </row>
    <row r="19" spans="2:12" s="33" customFormat="1" ht="34.5" customHeight="1" x14ac:dyDescent="0.25">
      <c r="B19" s="11" t="s">
        <v>471</v>
      </c>
      <c r="C19" s="175" t="s">
        <v>162</v>
      </c>
      <c r="D19" s="175"/>
      <c r="E19" s="175"/>
      <c r="F19" s="175"/>
      <c r="G19" s="175"/>
      <c r="H19" s="175"/>
      <c r="I19" s="175"/>
      <c r="J19" s="24"/>
      <c r="K19" s="49"/>
      <c r="L19" s="49"/>
    </row>
    <row r="20" spans="2:12" s="33" customFormat="1" ht="34.5" customHeight="1" x14ac:dyDescent="0.25">
      <c r="B20" s="11" t="s">
        <v>16</v>
      </c>
      <c r="C20" s="224" t="s">
        <v>186</v>
      </c>
      <c r="D20" s="225"/>
      <c r="E20" s="225"/>
      <c r="F20" s="225"/>
      <c r="G20" s="225"/>
      <c r="H20" s="225"/>
      <c r="I20" s="226"/>
      <c r="J20" s="24"/>
      <c r="K20" s="49"/>
      <c r="L20" s="49"/>
    </row>
    <row r="21" spans="2:12" s="33" customFormat="1" ht="34.5" customHeight="1" x14ac:dyDescent="0.25">
      <c r="B21" s="11" t="s">
        <v>124</v>
      </c>
      <c r="C21" s="224" t="s">
        <v>187</v>
      </c>
      <c r="D21" s="225"/>
      <c r="E21" s="225"/>
      <c r="F21" s="225"/>
      <c r="G21" s="225"/>
      <c r="H21" s="225"/>
      <c r="I21" s="226"/>
      <c r="J21" s="24"/>
      <c r="K21" s="49"/>
      <c r="L21" s="49"/>
    </row>
    <row r="22" spans="2:12" s="33" customFormat="1" ht="34.5" customHeight="1" x14ac:dyDescent="0.25">
      <c r="B22" s="11" t="s">
        <v>126</v>
      </c>
      <c r="C22" s="227" t="s">
        <v>188</v>
      </c>
      <c r="D22" s="228"/>
      <c r="E22" s="228"/>
      <c r="F22" s="228"/>
      <c r="G22" s="228"/>
      <c r="H22" s="228"/>
      <c r="I22" s="229"/>
      <c r="J22" s="24"/>
      <c r="K22" s="49"/>
      <c r="L22" s="49"/>
    </row>
    <row r="23" spans="2:12" s="33" customFormat="1" ht="34.5" customHeight="1" x14ac:dyDescent="0.25">
      <c r="B23" s="11" t="s">
        <v>128</v>
      </c>
      <c r="C23" s="224" t="s">
        <v>727</v>
      </c>
      <c r="D23" s="225"/>
      <c r="E23" s="225"/>
      <c r="F23" s="225"/>
      <c r="G23" s="225"/>
      <c r="H23" s="225"/>
      <c r="I23" s="226"/>
      <c r="J23" s="24"/>
      <c r="K23" s="49"/>
      <c r="L23" s="49"/>
    </row>
    <row r="24" spans="2:12" s="33" customFormat="1" ht="34.5" customHeight="1" x14ac:dyDescent="0.25">
      <c r="B24" s="11" t="s">
        <v>130</v>
      </c>
      <c r="C24" s="220" t="s">
        <v>728</v>
      </c>
      <c r="D24" s="221"/>
      <c r="E24" s="221"/>
      <c r="F24" s="221"/>
      <c r="G24" s="221"/>
      <c r="H24" s="221"/>
      <c r="I24" s="222"/>
      <c r="J24" s="24"/>
      <c r="K24" s="49"/>
      <c r="L24" s="49"/>
    </row>
    <row r="25" spans="2:12" s="33" customFormat="1" ht="34.5" customHeight="1" x14ac:dyDescent="0.25">
      <c r="B25" s="11" t="s">
        <v>18</v>
      </c>
      <c r="C25" s="175" t="s">
        <v>191</v>
      </c>
      <c r="D25" s="175"/>
      <c r="E25" s="175"/>
      <c r="F25" s="175"/>
      <c r="G25" s="175"/>
      <c r="H25" s="175"/>
      <c r="I25" s="175"/>
      <c r="J25" s="24"/>
      <c r="K25" s="49"/>
      <c r="L25" s="49"/>
    </row>
    <row r="26" spans="2:12" s="33" customFormat="1" ht="34.5" customHeight="1" x14ac:dyDescent="0.25">
      <c r="B26" s="11" t="s">
        <v>72</v>
      </c>
      <c r="C26" s="175" t="s">
        <v>553</v>
      </c>
      <c r="D26" s="175"/>
      <c r="E26" s="175"/>
      <c r="F26" s="175"/>
      <c r="G26" s="175"/>
      <c r="H26" s="175"/>
      <c r="I26" s="175"/>
      <c r="J26" s="24"/>
      <c r="K26" s="49"/>
      <c r="L26" s="49"/>
    </row>
    <row r="27" spans="2:12" s="33" customFormat="1" ht="34.5" customHeight="1" x14ac:dyDescent="0.25">
      <c r="B27" s="11" t="s">
        <v>183</v>
      </c>
      <c r="C27" s="175" t="s">
        <v>242</v>
      </c>
      <c r="D27" s="175"/>
      <c r="E27" s="175"/>
      <c r="F27" s="175"/>
      <c r="G27" s="175"/>
      <c r="H27" s="175"/>
      <c r="I27" s="175"/>
      <c r="J27" s="24"/>
      <c r="K27" s="49"/>
      <c r="L27" s="49"/>
    </row>
    <row r="28" spans="2:12" s="33" customFormat="1" ht="34.5" customHeight="1" x14ac:dyDescent="0.25">
      <c r="B28" s="11" t="s">
        <v>184</v>
      </c>
      <c r="C28" s="175" t="s">
        <v>554</v>
      </c>
      <c r="D28" s="175"/>
      <c r="E28" s="175"/>
      <c r="F28" s="175"/>
      <c r="G28" s="175"/>
      <c r="H28" s="175"/>
      <c r="I28" s="175"/>
      <c r="J28" s="24"/>
      <c r="K28" s="49"/>
      <c r="L28" s="49"/>
    </row>
    <row r="29" spans="2:12" s="33" customFormat="1" ht="34.5" customHeight="1" x14ac:dyDescent="0.25">
      <c r="B29" s="11" t="s">
        <v>20</v>
      </c>
      <c r="C29" s="223" t="s">
        <v>289</v>
      </c>
      <c r="D29" s="223"/>
      <c r="E29" s="223"/>
      <c r="F29" s="223"/>
      <c r="G29" s="223"/>
      <c r="H29" s="223"/>
      <c r="I29" s="223"/>
      <c r="J29" s="24"/>
      <c r="K29" s="49"/>
      <c r="L29" s="49"/>
    </row>
    <row r="30" spans="2:12" s="33" customFormat="1" ht="34.5" customHeight="1" x14ac:dyDescent="0.25">
      <c r="B30" s="11" t="s">
        <v>356</v>
      </c>
      <c r="C30" s="223" t="s">
        <v>193</v>
      </c>
      <c r="D30" s="223"/>
      <c r="E30" s="223"/>
      <c r="F30" s="223"/>
      <c r="G30" s="223"/>
      <c r="H30" s="223"/>
      <c r="I30" s="223"/>
      <c r="J30" s="24"/>
      <c r="K30" s="49"/>
      <c r="L30" s="49"/>
    </row>
    <row r="31" spans="2:12" s="33" customFormat="1" ht="34.5" customHeight="1" x14ac:dyDescent="0.25">
      <c r="B31" s="11" t="s">
        <v>358</v>
      </c>
      <c r="C31" s="223" t="s">
        <v>194</v>
      </c>
      <c r="D31" s="223"/>
      <c r="E31" s="223"/>
      <c r="F31" s="223"/>
      <c r="G31" s="223"/>
      <c r="H31" s="223"/>
      <c r="I31" s="223"/>
      <c r="J31" s="24"/>
      <c r="K31" s="49"/>
      <c r="L31" s="49"/>
    </row>
    <row r="32" spans="2:12" s="33" customFormat="1" ht="34.5" customHeight="1" x14ac:dyDescent="0.25">
      <c r="B32" s="11" t="s">
        <v>360</v>
      </c>
      <c r="C32" s="223" t="s">
        <v>195</v>
      </c>
      <c r="D32" s="223"/>
      <c r="E32" s="223"/>
      <c r="F32" s="223"/>
      <c r="G32" s="223"/>
      <c r="H32" s="223"/>
      <c r="I32" s="223"/>
      <c r="J32" s="24"/>
      <c r="K32" s="49"/>
      <c r="L32" s="49"/>
    </row>
    <row r="33" spans="2:12" s="33" customFormat="1" ht="34.5" customHeight="1" x14ac:dyDescent="0.25">
      <c r="B33" s="11" t="s">
        <v>22</v>
      </c>
      <c r="C33" s="175" t="s">
        <v>137</v>
      </c>
      <c r="D33" s="175"/>
      <c r="E33" s="175"/>
      <c r="F33" s="175"/>
      <c r="G33" s="175"/>
      <c r="H33" s="175"/>
      <c r="I33" s="175"/>
      <c r="J33" s="24"/>
      <c r="K33" s="49"/>
      <c r="L33" s="49"/>
    </row>
    <row r="34" spans="2:12" s="33" customFormat="1" ht="34.5" customHeight="1" x14ac:dyDescent="0.25">
      <c r="B34" s="11" t="s">
        <v>24</v>
      </c>
      <c r="C34" s="175" t="s">
        <v>409</v>
      </c>
      <c r="D34" s="175"/>
      <c r="E34" s="175"/>
      <c r="F34" s="175"/>
      <c r="G34" s="175"/>
      <c r="H34" s="175"/>
      <c r="I34" s="175"/>
      <c r="J34" s="24"/>
      <c r="K34" s="49"/>
      <c r="L34" s="49"/>
    </row>
    <row r="35" spans="2:12" s="33" customFormat="1" ht="34.5" customHeight="1" x14ac:dyDescent="0.25">
      <c r="B35" s="11" t="s">
        <v>26</v>
      </c>
      <c r="C35" s="175" t="s">
        <v>558</v>
      </c>
      <c r="D35" s="175"/>
      <c r="E35" s="175"/>
      <c r="F35" s="175"/>
      <c r="G35" s="175"/>
      <c r="H35" s="175"/>
      <c r="I35" s="175"/>
      <c r="J35" s="24"/>
      <c r="K35" s="49"/>
      <c r="L35" s="49"/>
    </row>
    <row r="36" spans="2:12" s="33" customFormat="1" ht="34.5" customHeight="1" x14ac:dyDescent="0.25">
      <c r="B36" s="11" t="s">
        <v>28</v>
      </c>
      <c r="C36" s="219" t="s">
        <v>559</v>
      </c>
      <c r="D36" s="219"/>
      <c r="E36" s="219"/>
      <c r="F36" s="219"/>
      <c r="G36" s="219"/>
      <c r="H36" s="219"/>
      <c r="I36" s="219"/>
      <c r="J36" s="24"/>
      <c r="K36" s="49"/>
      <c r="L36" s="49"/>
    </row>
    <row r="37" spans="2:12" s="33" customFormat="1" ht="34.5" customHeight="1" x14ac:dyDescent="0.25">
      <c r="B37" s="11" t="s">
        <v>30</v>
      </c>
      <c r="C37" s="219" t="s">
        <v>729</v>
      </c>
      <c r="D37" s="219"/>
      <c r="E37" s="219"/>
      <c r="F37" s="219"/>
      <c r="G37" s="219"/>
      <c r="H37" s="219"/>
      <c r="I37" s="219"/>
      <c r="J37" s="24"/>
      <c r="K37" s="49"/>
      <c r="L37" s="49"/>
    </row>
    <row r="38" spans="2:12" s="33" customFormat="1" ht="34.5" customHeight="1" x14ac:dyDescent="0.25">
      <c r="B38" s="11" t="s">
        <v>32</v>
      </c>
      <c r="C38" s="220" t="s">
        <v>730</v>
      </c>
      <c r="D38" s="221"/>
      <c r="E38" s="221"/>
      <c r="F38" s="221"/>
      <c r="G38" s="221"/>
      <c r="H38" s="221"/>
      <c r="I38" s="222"/>
      <c r="J38" s="24"/>
      <c r="K38" s="49"/>
      <c r="L38" s="49"/>
    </row>
    <row r="39" spans="2:12" s="33" customFormat="1" ht="34.5" customHeight="1" x14ac:dyDescent="0.25">
      <c r="B39" s="11" t="s">
        <v>44</v>
      </c>
      <c r="C39" s="175" t="s">
        <v>125</v>
      </c>
      <c r="D39" s="175"/>
      <c r="E39" s="175"/>
      <c r="F39" s="175"/>
      <c r="G39" s="175"/>
      <c r="H39" s="175"/>
      <c r="I39" s="175"/>
      <c r="J39" s="24"/>
      <c r="K39" s="49"/>
      <c r="L39" s="49"/>
    </row>
    <row r="40" spans="2:12" s="33" customFormat="1" ht="34.5" customHeight="1" x14ac:dyDescent="0.25">
      <c r="B40" s="11" t="s">
        <v>246</v>
      </c>
      <c r="C40" s="175" t="s">
        <v>127</v>
      </c>
      <c r="D40" s="175"/>
      <c r="E40" s="175"/>
      <c r="F40" s="175"/>
      <c r="G40" s="175"/>
      <c r="H40" s="175"/>
      <c r="I40" s="175"/>
      <c r="J40" s="24"/>
      <c r="K40" s="49"/>
      <c r="L40" s="49"/>
    </row>
    <row r="41" spans="2:12" s="33" customFormat="1" ht="34.5" customHeight="1" x14ac:dyDescent="0.25">
      <c r="B41" s="11" t="s">
        <v>248</v>
      </c>
      <c r="C41" s="175" t="s">
        <v>200</v>
      </c>
      <c r="D41" s="175"/>
      <c r="E41" s="175"/>
      <c r="F41" s="175"/>
      <c r="G41" s="175"/>
      <c r="H41" s="175"/>
      <c r="I41" s="175"/>
      <c r="J41" s="24"/>
      <c r="K41" s="49"/>
      <c r="L41" s="49"/>
    </row>
    <row r="42" spans="2:12" s="33" customFormat="1" ht="34.5" customHeight="1" x14ac:dyDescent="0.25">
      <c r="B42" s="11" t="s">
        <v>250</v>
      </c>
      <c r="C42" s="175" t="s">
        <v>129</v>
      </c>
      <c r="D42" s="175"/>
      <c r="E42" s="175"/>
      <c r="F42" s="175"/>
      <c r="G42" s="175"/>
      <c r="H42" s="175"/>
      <c r="I42" s="175"/>
      <c r="J42" s="24"/>
      <c r="K42" s="49"/>
      <c r="L42" s="49"/>
    </row>
    <row r="43" spans="2:12" s="33" customFormat="1" ht="34.5" customHeight="1" x14ac:dyDescent="0.25">
      <c r="B43" s="11" t="s">
        <v>731</v>
      </c>
      <c r="C43" s="219" t="s">
        <v>555</v>
      </c>
      <c r="D43" s="219"/>
      <c r="E43" s="219"/>
      <c r="F43" s="219"/>
      <c r="G43" s="219"/>
      <c r="H43" s="219"/>
      <c r="I43" s="219"/>
      <c r="J43" s="24"/>
      <c r="K43" s="49"/>
      <c r="L43" s="49"/>
    </row>
    <row r="44" spans="2:12" s="33" customFormat="1" ht="34.5" customHeight="1" x14ac:dyDescent="0.25">
      <c r="B44" s="11" t="s">
        <v>732</v>
      </c>
      <c r="C44" s="175" t="s">
        <v>205</v>
      </c>
      <c r="D44" s="175"/>
      <c r="E44" s="175"/>
      <c r="F44" s="175"/>
      <c r="G44" s="175"/>
      <c r="H44" s="175"/>
      <c r="I44" s="175"/>
      <c r="J44" s="24"/>
      <c r="K44" s="49"/>
      <c r="L44" s="49"/>
    </row>
    <row r="45" spans="2:12" s="33" customFormat="1" ht="34.5" customHeight="1" x14ac:dyDescent="0.25">
      <c r="B45" s="11" t="s">
        <v>733</v>
      </c>
      <c r="C45" s="175" t="s">
        <v>207</v>
      </c>
      <c r="D45" s="175"/>
      <c r="E45" s="175"/>
      <c r="F45" s="175"/>
      <c r="G45" s="175"/>
      <c r="H45" s="175"/>
      <c r="I45" s="175"/>
      <c r="J45" s="24"/>
      <c r="K45" s="49"/>
      <c r="L45" s="49"/>
    </row>
    <row r="46" spans="2:12" s="33" customFormat="1" ht="34.5" customHeight="1" x14ac:dyDescent="0.25">
      <c r="B46" s="11" t="s">
        <v>734</v>
      </c>
      <c r="C46" s="219" t="s">
        <v>557</v>
      </c>
      <c r="D46" s="219"/>
      <c r="E46" s="219"/>
      <c r="F46" s="219"/>
      <c r="G46" s="219"/>
      <c r="H46" s="219"/>
      <c r="I46" s="219"/>
      <c r="J46" s="24"/>
      <c r="K46" s="49"/>
      <c r="L46" s="49"/>
    </row>
    <row r="47" spans="2:12" s="33" customFormat="1" ht="34.5" customHeight="1" x14ac:dyDescent="0.25">
      <c r="B47" s="11" t="s">
        <v>46</v>
      </c>
      <c r="C47" s="176" t="s">
        <v>210</v>
      </c>
      <c r="D47" s="177"/>
      <c r="E47" s="177"/>
      <c r="F47" s="177"/>
      <c r="G47" s="177"/>
      <c r="H47" s="177"/>
      <c r="I47" s="178"/>
      <c r="J47" s="24"/>
      <c r="K47" s="49"/>
      <c r="L47" s="49"/>
    </row>
    <row r="48" spans="2:12" s="33" customFormat="1" ht="34.5" customHeight="1" x14ac:dyDescent="0.25">
      <c r="B48" s="11" t="s">
        <v>89</v>
      </c>
      <c r="C48" s="175" t="s">
        <v>211</v>
      </c>
      <c r="D48" s="175"/>
      <c r="E48" s="175"/>
      <c r="F48" s="175"/>
      <c r="G48" s="175"/>
      <c r="H48" s="175"/>
      <c r="I48" s="175"/>
      <c r="J48" s="24"/>
      <c r="K48" s="49"/>
      <c r="L48" s="49"/>
    </row>
    <row r="49" spans="2:12" s="33" customFormat="1" ht="34.5" customHeight="1" x14ac:dyDescent="0.25">
      <c r="B49" s="11" t="s">
        <v>90</v>
      </c>
      <c r="C49" s="175" t="s">
        <v>212</v>
      </c>
      <c r="D49" s="175"/>
      <c r="E49" s="175"/>
      <c r="F49" s="175"/>
      <c r="G49" s="175"/>
      <c r="H49" s="175"/>
      <c r="I49" s="175"/>
      <c r="J49" s="24"/>
      <c r="K49" s="49"/>
      <c r="L49" s="49"/>
    </row>
    <row r="50" spans="2:12" s="33" customFormat="1" ht="34.5" customHeight="1" x14ac:dyDescent="0.25">
      <c r="B50" s="11" t="s">
        <v>255</v>
      </c>
      <c r="C50" s="175" t="s">
        <v>412</v>
      </c>
      <c r="D50" s="175"/>
      <c r="E50" s="175"/>
      <c r="F50" s="175"/>
      <c r="G50" s="175"/>
      <c r="H50" s="175"/>
      <c r="I50" s="175"/>
      <c r="J50" s="12"/>
      <c r="K50" s="12"/>
      <c r="L50" s="12"/>
    </row>
    <row r="51" spans="2:12" s="33" customFormat="1" ht="34.5" customHeight="1" x14ac:dyDescent="0.25">
      <c r="B51" s="11" t="s">
        <v>261</v>
      </c>
      <c r="C51" s="175" t="s">
        <v>214</v>
      </c>
      <c r="D51" s="175"/>
      <c r="E51" s="175"/>
      <c r="F51" s="175"/>
      <c r="G51" s="175"/>
      <c r="H51" s="175"/>
      <c r="I51" s="175"/>
      <c r="J51" s="12"/>
      <c r="K51" s="12"/>
      <c r="L51" s="12"/>
    </row>
    <row r="52" spans="2:12" s="33" customFormat="1" ht="34.5" customHeight="1" x14ac:dyDescent="0.25">
      <c r="B52" s="11" t="s">
        <v>265</v>
      </c>
      <c r="C52" s="175" t="s">
        <v>216</v>
      </c>
      <c r="D52" s="175"/>
      <c r="E52" s="175"/>
      <c r="F52" s="175"/>
      <c r="G52" s="175"/>
      <c r="H52" s="175"/>
      <c r="I52" s="175"/>
      <c r="J52" s="12"/>
      <c r="K52" s="12"/>
      <c r="L52" s="12"/>
    </row>
    <row r="53" spans="2:12" s="33" customFormat="1" ht="34.5" customHeight="1" x14ac:dyDescent="0.25">
      <c r="B53" s="11" t="s">
        <v>48</v>
      </c>
      <c r="C53" s="175" t="s">
        <v>217</v>
      </c>
      <c r="D53" s="175"/>
      <c r="E53" s="175"/>
      <c r="F53" s="175"/>
      <c r="G53" s="175"/>
      <c r="H53" s="175"/>
      <c r="I53" s="175"/>
      <c r="J53" s="12"/>
      <c r="K53" s="12"/>
      <c r="L53" s="12"/>
    </row>
    <row r="54" spans="2:12" s="33" customFormat="1" ht="34.5" customHeight="1" x14ac:dyDescent="0.25">
      <c r="B54" s="11" t="s">
        <v>197</v>
      </c>
      <c r="C54" s="175" t="s">
        <v>219</v>
      </c>
      <c r="D54" s="175"/>
      <c r="E54" s="175"/>
      <c r="F54" s="175"/>
      <c r="G54" s="175"/>
      <c r="H54" s="175"/>
      <c r="I54" s="175"/>
      <c r="J54" s="12"/>
      <c r="K54" s="12"/>
      <c r="L54" s="12"/>
    </row>
    <row r="55" spans="2:12" s="33" customFormat="1" ht="34.5" customHeight="1" x14ac:dyDescent="0.25">
      <c r="B55" s="11" t="s">
        <v>268</v>
      </c>
      <c r="C55" s="175" t="s">
        <v>221</v>
      </c>
      <c r="D55" s="175"/>
      <c r="E55" s="175"/>
      <c r="F55" s="175"/>
      <c r="G55" s="175"/>
      <c r="H55" s="175"/>
      <c r="I55" s="175"/>
      <c r="J55" s="12"/>
      <c r="K55" s="12"/>
      <c r="L55" s="12"/>
    </row>
    <row r="56" spans="2:12" s="33" customFormat="1" ht="34.5" customHeight="1" x14ac:dyDescent="0.25">
      <c r="B56" s="11" t="s">
        <v>270</v>
      </c>
      <c r="C56" s="175" t="s">
        <v>223</v>
      </c>
      <c r="D56" s="175"/>
      <c r="E56" s="175"/>
      <c r="F56" s="175"/>
      <c r="G56" s="175"/>
      <c r="H56" s="175"/>
      <c r="I56" s="175"/>
      <c r="J56" s="12"/>
      <c r="K56" s="12"/>
      <c r="L56" s="12"/>
    </row>
    <row r="57" spans="2:12" s="33" customFormat="1" ht="34.5" customHeight="1" x14ac:dyDescent="0.25">
      <c r="B57" s="11" t="s">
        <v>50</v>
      </c>
      <c r="C57" s="175" t="s">
        <v>224</v>
      </c>
      <c r="D57" s="175"/>
      <c r="E57" s="175"/>
      <c r="F57" s="175"/>
      <c r="G57" s="175"/>
      <c r="H57" s="175"/>
      <c r="I57" s="175"/>
      <c r="J57" s="12"/>
      <c r="K57" s="12"/>
      <c r="L57" s="12"/>
    </row>
    <row r="58" spans="2:12" s="33" customFormat="1" ht="34.5" customHeight="1" x14ac:dyDescent="0.25">
      <c r="B58" s="11" t="s">
        <v>52</v>
      </c>
      <c r="C58" s="175" t="s">
        <v>53</v>
      </c>
      <c r="D58" s="175"/>
      <c r="E58" s="175"/>
      <c r="F58" s="175"/>
      <c r="G58" s="175"/>
      <c r="H58" s="175"/>
      <c r="I58" s="175"/>
      <c r="J58" s="12"/>
      <c r="K58" s="12"/>
      <c r="L58" s="12"/>
    </row>
    <row r="59" spans="2:12" s="33" customFormat="1" ht="34.5" customHeight="1" x14ac:dyDescent="0.25">
      <c r="B59" s="11" t="s">
        <v>54</v>
      </c>
      <c r="C59" s="175" t="s">
        <v>225</v>
      </c>
      <c r="D59" s="175"/>
      <c r="E59" s="175"/>
      <c r="F59" s="175"/>
      <c r="G59" s="175"/>
      <c r="H59" s="175"/>
      <c r="I59" s="175"/>
      <c r="J59" s="12"/>
      <c r="K59" s="12"/>
      <c r="L59" s="12"/>
    </row>
    <row r="60" spans="2:12" s="33" customFormat="1" ht="34.5" customHeight="1" x14ac:dyDescent="0.25">
      <c r="B60" s="11" t="s">
        <v>56</v>
      </c>
      <c r="C60" s="175" t="s">
        <v>227</v>
      </c>
      <c r="D60" s="175"/>
      <c r="E60" s="175"/>
      <c r="F60" s="175"/>
      <c r="G60" s="175"/>
      <c r="H60" s="175"/>
      <c r="I60" s="175"/>
      <c r="J60" s="12"/>
      <c r="K60" s="12"/>
      <c r="L60" s="12"/>
    </row>
    <row r="61" spans="2:12" s="33" customFormat="1" ht="34.5" customHeight="1" x14ac:dyDescent="0.25">
      <c r="B61" s="11" t="s">
        <v>58</v>
      </c>
      <c r="C61" s="175" t="s">
        <v>460</v>
      </c>
      <c r="D61" s="175"/>
      <c r="E61" s="175"/>
      <c r="F61" s="175"/>
      <c r="G61" s="175"/>
      <c r="H61" s="175"/>
      <c r="I61" s="175"/>
      <c r="J61" s="12"/>
      <c r="K61" s="12"/>
      <c r="L61" s="12"/>
    </row>
    <row r="62" spans="2:12" s="33" customFormat="1" ht="34.5" customHeight="1" x14ac:dyDescent="0.25">
      <c r="B62" s="11" t="s">
        <v>213</v>
      </c>
      <c r="C62" s="219" t="s">
        <v>229</v>
      </c>
      <c r="D62" s="219"/>
      <c r="E62" s="219"/>
      <c r="F62" s="219"/>
      <c r="G62" s="219"/>
      <c r="H62" s="219"/>
      <c r="I62" s="219"/>
      <c r="J62" s="12"/>
      <c r="K62" s="12"/>
      <c r="L62" s="12"/>
    </row>
    <row r="63" spans="2:12" s="33" customFormat="1" ht="34.5" customHeight="1" x14ac:dyDescent="0.25">
      <c r="B63" s="11" t="s">
        <v>215</v>
      </c>
      <c r="C63" s="175" t="s">
        <v>386</v>
      </c>
      <c r="D63" s="175"/>
      <c r="E63" s="175"/>
      <c r="F63" s="175"/>
      <c r="G63" s="175"/>
      <c r="H63" s="175"/>
      <c r="I63" s="175"/>
      <c r="J63" s="12"/>
      <c r="K63" s="12"/>
      <c r="L63" s="12"/>
    </row>
    <row r="64" spans="2:12" s="33" customFormat="1" ht="34.5" customHeight="1" x14ac:dyDescent="0.25">
      <c r="B64" s="85" t="s">
        <v>735</v>
      </c>
      <c r="C64" s="176" t="s">
        <v>736</v>
      </c>
      <c r="D64" s="177"/>
      <c r="E64" s="177"/>
      <c r="F64" s="177"/>
      <c r="G64" s="177"/>
      <c r="H64" s="177"/>
      <c r="I64" s="178"/>
      <c r="J64" s="12"/>
      <c r="K64" s="12"/>
      <c r="L64" s="12"/>
    </row>
    <row r="65" spans="2:12" s="33" customFormat="1" ht="34.5" customHeight="1" x14ac:dyDescent="0.25">
      <c r="B65" s="11" t="s">
        <v>737</v>
      </c>
      <c r="C65" s="176" t="s">
        <v>738</v>
      </c>
      <c r="D65" s="177"/>
      <c r="E65" s="177"/>
      <c r="F65" s="177"/>
      <c r="G65" s="177"/>
      <c r="H65" s="177"/>
      <c r="I65" s="178"/>
      <c r="J65" s="12"/>
      <c r="K65" s="12"/>
      <c r="L65" s="12"/>
    </row>
    <row r="66" spans="2:12" s="33" customFormat="1" ht="34.5" customHeight="1" x14ac:dyDescent="0.25">
      <c r="B66" s="11" t="s">
        <v>108</v>
      </c>
      <c r="C66" s="176" t="s">
        <v>230</v>
      </c>
      <c r="D66" s="177"/>
      <c r="E66" s="177"/>
      <c r="F66" s="177"/>
      <c r="G66" s="177"/>
      <c r="H66" s="177"/>
      <c r="I66" s="178"/>
      <c r="J66" s="12"/>
      <c r="K66" s="12"/>
      <c r="L66" s="12"/>
    </row>
    <row r="67" spans="2:12" s="33" customFormat="1" ht="34.5" customHeight="1" x14ac:dyDescent="0.25">
      <c r="B67" s="11" t="s">
        <v>110</v>
      </c>
      <c r="C67" s="219" t="s">
        <v>562</v>
      </c>
      <c r="D67" s="219"/>
      <c r="E67" s="219"/>
      <c r="F67" s="219"/>
      <c r="G67" s="219"/>
      <c r="H67" s="219"/>
      <c r="I67" s="219"/>
      <c r="J67" s="12"/>
      <c r="K67" s="12"/>
      <c r="L67" s="12"/>
    </row>
    <row r="68" spans="2:12" s="33" customFormat="1" ht="34.5" customHeight="1" x14ac:dyDescent="0.25">
      <c r="B68" s="26">
        <v>15</v>
      </c>
      <c r="C68" s="175" t="s">
        <v>55</v>
      </c>
      <c r="D68" s="175"/>
      <c r="E68" s="175"/>
      <c r="F68" s="175"/>
      <c r="G68" s="175"/>
      <c r="H68" s="175"/>
      <c r="I68" s="175"/>
      <c r="J68" s="12"/>
      <c r="K68" s="12"/>
      <c r="L68" s="12"/>
    </row>
    <row r="69" spans="2:12" s="33" customFormat="1" ht="34.5" customHeight="1" x14ac:dyDescent="0.25">
      <c r="B69" s="10" t="s">
        <v>226</v>
      </c>
      <c r="C69" s="175" t="s">
        <v>57</v>
      </c>
      <c r="D69" s="175"/>
      <c r="E69" s="175"/>
      <c r="F69" s="175"/>
      <c r="G69" s="175"/>
      <c r="H69" s="175"/>
      <c r="I69" s="175"/>
      <c r="J69" s="12"/>
      <c r="K69" s="12"/>
      <c r="L69" s="12"/>
    </row>
    <row r="70" spans="2:12" s="33" customFormat="1" ht="34.5" customHeight="1" x14ac:dyDescent="0.25">
      <c r="B70" s="10" t="s">
        <v>228</v>
      </c>
      <c r="C70" s="175" t="s">
        <v>59</v>
      </c>
      <c r="D70" s="175"/>
      <c r="E70" s="175"/>
      <c r="F70" s="175"/>
      <c r="G70" s="175"/>
      <c r="H70" s="175"/>
      <c r="I70" s="175"/>
      <c r="J70" s="12"/>
      <c r="K70" s="12"/>
      <c r="L70" s="12"/>
    </row>
    <row r="71" spans="2:12" ht="75" customHeight="1" x14ac:dyDescent="0.25">
      <c r="B71" s="174" t="s">
        <v>60</v>
      </c>
      <c r="C71" s="174"/>
      <c r="D71" s="174"/>
      <c r="E71" s="174"/>
      <c r="F71" s="174"/>
      <c r="G71" s="174"/>
      <c r="H71" s="174"/>
      <c r="I71" s="174"/>
      <c r="J71" s="171" t="s">
        <v>61</v>
      </c>
      <c r="K71" s="172"/>
      <c r="L71" s="173"/>
    </row>
  </sheetData>
  <mergeCells count="71">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6:I46"/>
    <mergeCell ref="C35:I35"/>
    <mergeCell ref="C36:I36"/>
    <mergeCell ref="C37:I37"/>
    <mergeCell ref="C38:I38"/>
    <mergeCell ref="C39:I39"/>
    <mergeCell ref="C40:I40"/>
    <mergeCell ref="C41:I41"/>
    <mergeCell ref="C42:I42"/>
    <mergeCell ref="C43:I43"/>
    <mergeCell ref="C44:I44"/>
    <mergeCell ref="C45:I45"/>
    <mergeCell ref="C59:I59"/>
    <mergeCell ref="C47:I47"/>
    <mergeCell ref="C48:I48"/>
    <mergeCell ref="C49:I49"/>
    <mergeCell ref="C50:I50"/>
    <mergeCell ref="C51:I51"/>
    <mergeCell ref="C52:I52"/>
    <mergeCell ref="C53:I53"/>
    <mergeCell ref="C54:I54"/>
    <mergeCell ref="C55:I55"/>
    <mergeCell ref="C56:I56"/>
    <mergeCell ref="C57:I57"/>
    <mergeCell ref="C58:I58"/>
    <mergeCell ref="C60:I60"/>
    <mergeCell ref="C61:I61"/>
    <mergeCell ref="C62:I62"/>
    <mergeCell ref="C63:I63"/>
    <mergeCell ref="C65:I65"/>
    <mergeCell ref="C64:I64"/>
    <mergeCell ref="B71:I71"/>
    <mergeCell ref="J71:L71"/>
    <mergeCell ref="C66:I66"/>
    <mergeCell ref="C67:I67"/>
    <mergeCell ref="C68:I68"/>
    <mergeCell ref="C69:I69"/>
    <mergeCell ref="C70:I70"/>
  </mergeCells>
  <hyperlinks>
    <hyperlink ref="M2" location="'HARCAMA BİRİMLERİ ÖMK LİSTELERİ'!A1" display="Ana Sayf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739</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740</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1.5" customHeight="1" x14ac:dyDescent="0.25">
      <c r="B12" s="11">
        <v>1</v>
      </c>
      <c r="C12" s="175" t="s">
        <v>178</v>
      </c>
      <c r="D12" s="175"/>
      <c r="E12" s="175"/>
      <c r="F12" s="175"/>
      <c r="G12" s="175"/>
      <c r="H12" s="175"/>
      <c r="I12" s="175"/>
      <c r="J12" s="24"/>
      <c r="K12" s="49"/>
      <c r="L12" s="49"/>
    </row>
    <row r="13" spans="2:13" s="33" customFormat="1" ht="31.5" customHeight="1" x14ac:dyDescent="0.25">
      <c r="B13" s="11" t="s">
        <v>65</v>
      </c>
      <c r="C13" s="175" t="s">
        <v>179</v>
      </c>
      <c r="D13" s="175"/>
      <c r="E13" s="175"/>
      <c r="F13" s="175"/>
      <c r="G13" s="175"/>
      <c r="H13" s="175"/>
      <c r="I13" s="175"/>
      <c r="J13" s="24"/>
      <c r="K13" s="49"/>
      <c r="L13" s="49"/>
    </row>
    <row r="14" spans="2:13" s="33" customFormat="1" ht="31.5" customHeight="1" x14ac:dyDescent="0.25">
      <c r="B14" s="11" t="s">
        <v>77</v>
      </c>
      <c r="C14" s="175" t="s">
        <v>180</v>
      </c>
      <c r="D14" s="175"/>
      <c r="E14" s="175"/>
      <c r="F14" s="175"/>
      <c r="G14" s="175"/>
      <c r="H14" s="175"/>
      <c r="I14" s="175"/>
      <c r="J14" s="24"/>
      <c r="K14" s="49"/>
      <c r="L14" s="49"/>
    </row>
    <row r="15" spans="2:13" s="33" customFormat="1" ht="31.5" customHeight="1" x14ac:dyDescent="0.25">
      <c r="B15" s="11" t="s">
        <v>79</v>
      </c>
      <c r="C15" s="175" t="s">
        <v>181</v>
      </c>
      <c r="D15" s="175"/>
      <c r="E15" s="175"/>
      <c r="F15" s="175"/>
      <c r="G15" s="175"/>
      <c r="H15" s="175"/>
      <c r="I15" s="175"/>
      <c r="J15" s="24"/>
      <c r="K15" s="49"/>
      <c r="L15" s="49"/>
    </row>
    <row r="16" spans="2:13" s="33" customFormat="1" ht="31.5" customHeight="1" x14ac:dyDescent="0.25">
      <c r="B16" s="11" t="s">
        <v>14</v>
      </c>
      <c r="C16" s="175" t="s">
        <v>76</v>
      </c>
      <c r="D16" s="175"/>
      <c r="E16" s="175"/>
      <c r="F16" s="175"/>
      <c r="G16" s="175"/>
      <c r="H16" s="175"/>
      <c r="I16" s="175"/>
      <c r="J16" s="24"/>
      <c r="K16" s="49"/>
      <c r="L16" s="49"/>
    </row>
    <row r="17" spans="2:12" s="33" customFormat="1" ht="31.5" customHeight="1" x14ac:dyDescent="0.25">
      <c r="B17" s="11" t="s">
        <v>68</v>
      </c>
      <c r="C17" s="175" t="s">
        <v>182</v>
      </c>
      <c r="D17" s="175"/>
      <c r="E17" s="175"/>
      <c r="F17" s="175"/>
      <c r="G17" s="175"/>
      <c r="H17" s="175"/>
      <c r="I17" s="175"/>
      <c r="J17" s="24"/>
      <c r="K17" s="49"/>
      <c r="L17" s="49"/>
    </row>
    <row r="18" spans="2:12" s="33" customFormat="1" ht="31.5" customHeight="1" x14ac:dyDescent="0.25">
      <c r="B18" s="11" t="s">
        <v>392</v>
      </c>
      <c r="C18" s="175" t="s">
        <v>80</v>
      </c>
      <c r="D18" s="175"/>
      <c r="E18" s="175"/>
      <c r="F18" s="175"/>
      <c r="G18" s="175"/>
      <c r="H18" s="175"/>
      <c r="I18" s="175"/>
      <c r="J18" s="24"/>
      <c r="K18" s="49"/>
      <c r="L18" s="49"/>
    </row>
    <row r="19" spans="2:12" s="33" customFormat="1" ht="31.5" customHeight="1" x14ac:dyDescent="0.25">
      <c r="B19" s="11" t="s">
        <v>471</v>
      </c>
      <c r="C19" s="175" t="s">
        <v>162</v>
      </c>
      <c r="D19" s="175"/>
      <c r="E19" s="175"/>
      <c r="F19" s="175"/>
      <c r="G19" s="175"/>
      <c r="H19" s="175"/>
      <c r="I19" s="175"/>
      <c r="J19" s="24"/>
      <c r="K19" s="49"/>
      <c r="L19" s="49"/>
    </row>
    <row r="20" spans="2:12" s="33" customFormat="1" ht="31.5" customHeight="1" x14ac:dyDescent="0.25">
      <c r="B20" s="11" t="s">
        <v>16</v>
      </c>
      <c r="C20" s="224" t="s">
        <v>186</v>
      </c>
      <c r="D20" s="225"/>
      <c r="E20" s="225"/>
      <c r="F20" s="225"/>
      <c r="G20" s="225"/>
      <c r="H20" s="225"/>
      <c r="I20" s="226"/>
      <c r="J20" s="24"/>
      <c r="K20" s="49"/>
      <c r="L20" s="49"/>
    </row>
    <row r="21" spans="2:12" s="33" customFormat="1" ht="31.5" customHeight="1" x14ac:dyDescent="0.25">
      <c r="B21" s="11" t="s">
        <v>124</v>
      </c>
      <c r="C21" s="224" t="s">
        <v>187</v>
      </c>
      <c r="D21" s="225"/>
      <c r="E21" s="225"/>
      <c r="F21" s="225"/>
      <c r="G21" s="225"/>
      <c r="H21" s="225"/>
      <c r="I21" s="226"/>
      <c r="J21" s="24"/>
      <c r="K21" s="49"/>
      <c r="L21" s="49"/>
    </row>
    <row r="22" spans="2:12" s="33" customFormat="1" ht="31.5" customHeight="1" x14ac:dyDescent="0.25">
      <c r="B22" s="11" t="s">
        <v>126</v>
      </c>
      <c r="C22" s="227" t="s">
        <v>188</v>
      </c>
      <c r="D22" s="228"/>
      <c r="E22" s="228"/>
      <c r="F22" s="228"/>
      <c r="G22" s="228"/>
      <c r="H22" s="228"/>
      <c r="I22" s="229"/>
      <c r="J22" s="24"/>
      <c r="K22" s="49"/>
      <c r="L22" s="49"/>
    </row>
    <row r="23" spans="2:12" s="33" customFormat="1" ht="31.5" customHeight="1" x14ac:dyDescent="0.25">
      <c r="B23" s="11" t="s">
        <v>128</v>
      </c>
      <c r="C23" s="224" t="s">
        <v>741</v>
      </c>
      <c r="D23" s="225"/>
      <c r="E23" s="225"/>
      <c r="F23" s="225"/>
      <c r="G23" s="225"/>
      <c r="H23" s="225"/>
      <c r="I23" s="226"/>
      <c r="J23" s="24"/>
      <c r="K23" s="49"/>
      <c r="L23" s="49"/>
    </row>
    <row r="24" spans="2:12" s="33" customFormat="1" ht="31.5" customHeight="1" x14ac:dyDescent="0.25">
      <c r="B24" s="11" t="s">
        <v>130</v>
      </c>
      <c r="C24" s="227" t="s">
        <v>190</v>
      </c>
      <c r="D24" s="228"/>
      <c r="E24" s="228"/>
      <c r="F24" s="228"/>
      <c r="G24" s="228"/>
      <c r="H24" s="228"/>
      <c r="I24" s="229"/>
      <c r="J24" s="24"/>
      <c r="K24" s="49"/>
      <c r="L24" s="49"/>
    </row>
    <row r="25" spans="2:12" s="33" customFormat="1" ht="31.5" customHeight="1" x14ac:dyDescent="0.25">
      <c r="B25" s="11" t="s">
        <v>18</v>
      </c>
      <c r="C25" s="175" t="s">
        <v>191</v>
      </c>
      <c r="D25" s="175"/>
      <c r="E25" s="175"/>
      <c r="F25" s="175"/>
      <c r="G25" s="175"/>
      <c r="H25" s="175"/>
      <c r="I25" s="175"/>
      <c r="J25" s="24"/>
      <c r="K25" s="49"/>
      <c r="L25" s="49"/>
    </row>
    <row r="26" spans="2:12" s="33" customFormat="1" ht="31.5" customHeight="1" x14ac:dyDescent="0.25">
      <c r="B26" s="11" t="s">
        <v>72</v>
      </c>
      <c r="C26" s="175" t="s">
        <v>553</v>
      </c>
      <c r="D26" s="175"/>
      <c r="E26" s="175"/>
      <c r="F26" s="175"/>
      <c r="G26" s="175"/>
      <c r="H26" s="175"/>
      <c r="I26" s="175"/>
      <c r="J26" s="24"/>
      <c r="K26" s="49"/>
      <c r="L26" s="49"/>
    </row>
    <row r="27" spans="2:12" s="33" customFormat="1" ht="31.5" customHeight="1" x14ac:dyDescent="0.25">
      <c r="B27" s="11" t="s">
        <v>183</v>
      </c>
      <c r="C27" s="175" t="s">
        <v>242</v>
      </c>
      <c r="D27" s="175"/>
      <c r="E27" s="175"/>
      <c r="F27" s="175"/>
      <c r="G27" s="175"/>
      <c r="H27" s="175"/>
      <c r="I27" s="175"/>
      <c r="J27" s="24"/>
      <c r="K27" s="49"/>
      <c r="L27" s="49"/>
    </row>
    <row r="28" spans="2:12" s="33" customFormat="1" ht="31.5" customHeight="1" x14ac:dyDescent="0.25">
      <c r="B28" s="11" t="s">
        <v>184</v>
      </c>
      <c r="C28" s="175" t="s">
        <v>554</v>
      </c>
      <c r="D28" s="175"/>
      <c r="E28" s="175"/>
      <c r="F28" s="175"/>
      <c r="G28" s="175"/>
      <c r="H28" s="175"/>
      <c r="I28" s="175"/>
      <c r="J28" s="24"/>
      <c r="K28" s="49"/>
      <c r="L28" s="49"/>
    </row>
    <row r="29" spans="2:12" s="33" customFormat="1" ht="31.5" customHeight="1" x14ac:dyDescent="0.25">
      <c r="B29" s="11" t="s">
        <v>20</v>
      </c>
      <c r="C29" s="223" t="s">
        <v>289</v>
      </c>
      <c r="D29" s="223"/>
      <c r="E29" s="223"/>
      <c r="F29" s="223"/>
      <c r="G29" s="223"/>
      <c r="H29" s="223"/>
      <c r="I29" s="223"/>
      <c r="J29" s="24"/>
      <c r="K29" s="49"/>
      <c r="L29" s="49"/>
    </row>
    <row r="30" spans="2:12" s="33" customFormat="1" ht="31.5" customHeight="1" x14ac:dyDescent="0.25">
      <c r="B30" s="11" t="s">
        <v>356</v>
      </c>
      <c r="C30" s="223" t="s">
        <v>193</v>
      </c>
      <c r="D30" s="223"/>
      <c r="E30" s="223"/>
      <c r="F30" s="223"/>
      <c r="G30" s="223"/>
      <c r="H30" s="223"/>
      <c r="I30" s="223"/>
      <c r="J30" s="24"/>
      <c r="K30" s="49"/>
      <c r="L30" s="49"/>
    </row>
    <row r="31" spans="2:12" s="33" customFormat="1" ht="31.5" customHeight="1" x14ac:dyDescent="0.25">
      <c r="B31" s="11" t="s">
        <v>358</v>
      </c>
      <c r="C31" s="223" t="s">
        <v>194</v>
      </c>
      <c r="D31" s="223"/>
      <c r="E31" s="223"/>
      <c r="F31" s="223"/>
      <c r="G31" s="223"/>
      <c r="H31" s="223"/>
      <c r="I31" s="223"/>
      <c r="J31" s="24"/>
      <c r="K31" s="49"/>
      <c r="L31" s="49"/>
    </row>
    <row r="32" spans="2:12" s="33" customFormat="1" ht="31.5" customHeight="1" x14ac:dyDescent="0.25">
      <c r="B32" s="11" t="s">
        <v>360</v>
      </c>
      <c r="C32" s="223" t="s">
        <v>195</v>
      </c>
      <c r="D32" s="223"/>
      <c r="E32" s="223"/>
      <c r="F32" s="223"/>
      <c r="G32" s="223"/>
      <c r="H32" s="223"/>
      <c r="I32" s="223"/>
      <c r="J32" s="24"/>
      <c r="K32" s="49"/>
      <c r="L32" s="49"/>
    </row>
    <row r="33" spans="2:12" s="33" customFormat="1" ht="31.5" customHeight="1" x14ac:dyDescent="0.25">
      <c r="B33" s="11" t="s">
        <v>22</v>
      </c>
      <c r="C33" s="175" t="s">
        <v>137</v>
      </c>
      <c r="D33" s="175"/>
      <c r="E33" s="175"/>
      <c r="F33" s="175"/>
      <c r="G33" s="175"/>
      <c r="H33" s="175"/>
      <c r="I33" s="175"/>
      <c r="J33" s="24"/>
      <c r="K33" s="49"/>
      <c r="L33" s="49"/>
    </row>
    <row r="34" spans="2:12" s="33" customFormat="1" ht="31.5" customHeight="1" x14ac:dyDescent="0.25">
      <c r="B34" s="11" t="s">
        <v>24</v>
      </c>
      <c r="C34" s="175" t="s">
        <v>409</v>
      </c>
      <c r="D34" s="175"/>
      <c r="E34" s="175"/>
      <c r="F34" s="175"/>
      <c r="G34" s="175"/>
      <c r="H34" s="175"/>
      <c r="I34" s="175"/>
      <c r="J34" s="24"/>
      <c r="K34" s="49"/>
      <c r="L34" s="49"/>
    </row>
    <row r="35" spans="2:12" s="33" customFormat="1" ht="31.5" customHeight="1" x14ac:dyDescent="0.25">
      <c r="B35" s="11" t="s">
        <v>26</v>
      </c>
      <c r="C35" s="175" t="s">
        <v>558</v>
      </c>
      <c r="D35" s="175"/>
      <c r="E35" s="175"/>
      <c r="F35" s="175"/>
      <c r="G35" s="175"/>
      <c r="H35" s="175"/>
      <c r="I35" s="175"/>
      <c r="J35" s="24"/>
      <c r="K35" s="49"/>
      <c r="L35" s="49"/>
    </row>
    <row r="36" spans="2:12" s="33" customFormat="1" ht="31.5" customHeight="1" x14ac:dyDescent="0.25">
      <c r="B36" s="11" t="s">
        <v>28</v>
      </c>
      <c r="C36" s="219" t="s">
        <v>559</v>
      </c>
      <c r="D36" s="219"/>
      <c r="E36" s="219"/>
      <c r="F36" s="219"/>
      <c r="G36" s="219"/>
      <c r="H36" s="219"/>
      <c r="I36" s="219"/>
      <c r="J36" s="24"/>
      <c r="K36" s="49"/>
      <c r="L36" s="49"/>
    </row>
    <row r="37" spans="2:12" s="33" customFormat="1" ht="31.5" customHeight="1" x14ac:dyDescent="0.25">
      <c r="B37" s="11" t="s">
        <v>30</v>
      </c>
      <c r="C37" s="219" t="s">
        <v>729</v>
      </c>
      <c r="D37" s="219"/>
      <c r="E37" s="219"/>
      <c r="F37" s="219"/>
      <c r="G37" s="219"/>
      <c r="H37" s="219"/>
      <c r="I37" s="219"/>
      <c r="J37" s="24"/>
      <c r="K37" s="49"/>
      <c r="L37" s="49"/>
    </row>
    <row r="38" spans="2:12" s="33" customFormat="1" ht="31.5" customHeight="1" x14ac:dyDescent="0.25">
      <c r="B38" s="11" t="s">
        <v>32</v>
      </c>
      <c r="C38" s="220" t="s">
        <v>730</v>
      </c>
      <c r="D38" s="221"/>
      <c r="E38" s="221"/>
      <c r="F38" s="221"/>
      <c r="G38" s="221"/>
      <c r="H38" s="221"/>
      <c r="I38" s="222"/>
      <c r="J38" s="24"/>
      <c r="K38" s="49"/>
      <c r="L38" s="49"/>
    </row>
    <row r="39" spans="2:12" s="33" customFormat="1" ht="31.5" customHeight="1" x14ac:dyDescent="0.25">
      <c r="B39" s="11" t="s">
        <v>44</v>
      </c>
      <c r="C39" s="175" t="s">
        <v>125</v>
      </c>
      <c r="D39" s="175"/>
      <c r="E39" s="175"/>
      <c r="F39" s="175"/>
      <c r="G39" s="175"/>
      <c r="H39" s="175"/>
      <c r="I39" s="175"/>
      <c r="J39" s="24"/>
      <c r="K39" s="49"/>
      <c r="L39" s="49"/>
    </row>
    <row r="40" spans="2:12" s="33" customFormat="1" ht="31.5" customHeight="1" x14ac:dyDescent="0.25">
      <c r="B40" s="11" t="s">
        <v>246</v>
      </c>
      <c r="C40" s="175" t="s">
        <v>127</v>
      </c>
      <c r="D40" s="175"/>
      <c r="E40" s="175"/>
      <c r="F40" s="175"/>
      <c r="G40" s="175"/>
      <c r="H40" s="175"/>
      <c r="I40" s="175"/>
      <c r="J40" s="24"/>
      <c r="K40" s="49"/>
      <c r="L40" s="49"/>
    </row>
    <row r="41" spans="2:12" s="33" customFormat="1" ht="31.5" customHeight="1" x14ac:dyDescent="0.25">
      <c r="B41" s="11" t="s">
        <v>248</v>
      </c>
      <c r="C41" s="175" t="s">
        <v>200</v>
      </c>
      <c r="D41" s="175"/>
      <c r="E41" s="175"/>
      <c r="F41" s="175"/>
      <c r="G41" s="175"/>
      <c r="H41" s="175"/>
      <c r="I41" s="175"/>
      <c r="J41" s="24"/>
      <c r="K41" s="49"/>
      <c r="L41" s="49"/>
    </row>
    <row r="42" spans="2:12" s="33" customFormat="1" ht="31.5" customHeight="1" x14ac:dyDescent="0.25">
      <c r="B42" s="11" t="s">
        <v>250</v>
      </c>
      <c r="C42" s="175" t="s">
        <v>129</v>
      </c>
      <c r="D42" s="175"/>
      <c r="E42" s="175"/>
      <c r="F42" s="175"/>
      <c r="G42" s="175"/>
      <c r="H42" s="175"/>
      <c r="I42" s="175"/>
      <c r="J42" s="24"/>
      <c r="K42" s="49"/>
      <c r="L42" s="49"/>
    </row>
    <row r="43" spans="2:12" s="33" customFormat="1" ht="31.5" customHeight="1" x14ac:dyDescent="0.25">
      <c r="B43" s="11" t="s">
        <v>731</v>
      </c>
      <c r="C43" s="219" t="s">
        <v>555</v>
      </c>
      <c r="D43" s="219"/>
      <c r="E43" s="219"/>
      <c r="F43" s="219"/>
      <c r="G43" s="219"/>
      <c r="H43" s="219"/>
      <c r="I43" s="219"/>
      <c r="J43" s="24"/>
      <c r="K43" s="49"/>
      <c r="L43" s="49"/>
    </row>
    <row r="44" spans="2:12" s="33" customFormat="1" ht="31.5" customHeight="1" x14ac:dyDescent="0.25">
      <c r="B44" s="11" t="s">
        <v>732</v>
      </c>
      <c r="C44" s="175" t="s">
        <v>205</v>
      </c>
      <c r="D44" s="175"/>
      <c r="E44" s="175"/>
      <c r="F44" s="175"/>
      <c r="G44" s="175"/>
      <c r="H44" s="175"/>
      <c r="I44" s="175"/>
      <c r="J44" s="24"/>
      <c r="K44" s="49"/>
      <c r="L44" s="49"/>
    </row>
    <row r="45" spans="2:12" s="33" customFormat="1" ht="31.5" customHeight="1" x14ac:dyDescent="0.25">
      <c r="B45" s="11" t="s">
        <v>733</v>
      </c>
      <c r="C45" s="175" t="s">
        <v>207</v>
      </c>
      <c r="D45" s="175"/>
      <c r="E45" s="175"/>
      <c r="F45" s="175"/>
      <c r="G45" s="175"/>
      <c r="H45" s="175"/>
      <c r="I45" s="175"/>
      <c r="J45" s="24"/>
      <c r="K45" s="49"/>
      <c r="L45" s="49"/>
    </row>
    <row r="46" spans="2:12" s="33" customFormat="1" ht="31.5" customHeight="1" x14ac:dyDescent="0.25">
      <c r="B46" s="11" t="s">
        <v>734</v>
      </c>
      <c r="C46" s="219" t="s">
        <v>557</v>
      </c>
      <c r="D46" s="219"/>
      <c r="E46" s="219"/>
      <c r="F46" s="219"/>
      <c r="G46" s="219"/>
      <c r="H46" s="219"/>
      <c r="I46" s="219"/>
      <c r="J46" s="24"/>
      <c r="K46" s="49"/>
      <c r="L46" s="49"/>
    </row>
    <row r="47" spans="2:12" s="33" customFormat="1" ht="31.5" customHeight="1" x14ac:dyDescent="0.25">
      <c r="B47" s="11" t="s">
        <v>46</v>
      </c>
      <c r="C47" s="176" t="s">
        <v>210</v>
      </c>
      <c r="D47" s="177"/>
      <c r="E47" s="177"/>
      <c r="F47" s="177"/>
      <c r="G47" s="177"/>
      <c r="H47" s="177"/>
      <c r="I47" s="178"/>
      <c r="J47" s="24"/>
      <c r="K47" s="49"/>
      <c r="L47" s="49"/>
    </row>
    <row r="48" spans="2:12" s="33" customFormat="1" ht="31.5" customHeight="1" x14ac:dyDescent="0.25">
      <c r="B48" s="11" t="s">
        <v>89</v>
      </c>
      <c r="C48" s="175" t="s">
        <v>211</v>
      </c>
      <c r="D48" s="175"/>
      <c r="E48" s="175"/>
      <c r="F48" s="175"/>
      <c r="G48" s="175"/>
      <c r="H48" s="175"/>
      <c r="I48" s="175"/>
      <c r="J48" s="24"/>
      <c r="K48" s="49"/>
      <c r="L48" s="49"/>
    </row>
    <row r="49" spans="2:12" s="33" customFormat="1" ht="31.5" customHeight="1" x14ac:dyDescent="0.25">
      <c r="B49" s="11" t="s">
        <v>90</v>
      </c>
      <c r="C49" s="175" t="s">
        <v>212</v>
      </c>
      <c r="D49" s="175"/>
      <c r="E49" s="175"/>
      <c r="F49" s="175"/>
      <c r="G49" s="175"/>
      <c r="H49" s="175"/>
      <c r="I49" s="175"/>
      <c r="J49" s="24"/>
      <c r="K49" s="49"/>
      <c r="L49" s="49"/>
    </row>
    <row r="50" spans="2:12" s="33" customFormat="1" ht="31.5" customHeight="1" x14ac:dyDescent="0.25">
      <c r="B50" s="11" t="s">
        <v>255</v>
      </c>
      <c r="C50" s="175" t="s">
        <v>412</v>
      </c>
      <c r="D50" s="175"/>
      <c r="E50" s="175"/>
      <c r="F50" s="175"/>
      <c r="G50" s="175"/>
      <c r="H50" s="175"/>
      <c r="I50" s="175"/>
      <c r="J50" s="12"/>
      <c r="K50" s="12"/>
      <c r="L50" s="12"/>
    </row>
    <row r="51" spans="2:12" s="33" customFormat="1" ht="31.5" customHeight="1" x14ac:dyDescent="0.25">
      <c r="B51" s="11" t="s">
        <v>261</v>
      </c>
      <c r="C51" s="175" t="s">
        <v>214</v>
      </c>
      <c r="D51" s="175"/>
      <c r="E51" s="175"/>
      <c r="F51" s="175"/>
      <c r="G51" s="175"/>
      <c r="H51" s="175"/>
      <c r="I51" s="175"/>
      <c r="J51" s="12"/>
      <c r="K51" s="12"/>
      <c r="L51" s="12"/>
    </row>
    <row r="52" spans="2:12" s="33" customFormat="1" ht="31.5" customHeight="1" x14ac:dyDescent="0.25">
      <c r="B52" s="11" t="s">
        <v>265</v>
      </c>
      <c r="C52" s="175" t="s">
        <v>216</v>
      </c>
      <c r="D52" s="175"/>
      <c r="E52" s="175"/>
      <c r="F52" s="175"/>
      <c r="G52" s="175"/>
      <c r="H52" s="175"/>
      <c r="I52" s="175"/>
      <c r="J52" s="12"/>
      <c r="K52" s="12"/>
      <c r="L52" s="12"/>
    </row>
    <row r="53" spans="2:12" s="33" customFormat="1" ht="31.5" customHeight="1" x14ac:dyDescent="0.25">
      <c r="B53" s="11" t="s">
        <v>48</v>
      </c>
      <c r="C53" s="175" t="s">
        <v>217</v>
      </c>
      <c r="D53" s="175"/>
      <c r="E53" s="175"/>
      <c r="F53" s="175"/>
      <c r="G53" s="175"/>
      <c r="H53" s="175"/>
      <c r="I53" s="175"/>
      <c r="J53" s="12"/>
      <c r="K53" s="12"/>
      <c r="L53" s="12"/>
    </row>
    <row r="54" spans="2:12" s="33" customFormat="1" ht="31.5" customHeight="1" x14ac:dyDescent="0.25">
      <c r="B54" s="11" t="s">
        <v>197</v>
      </c>
      <c r="C54" s="175" t="s">
        <v>219</v>
      </c>
      <c r="D54" s="175"/>
      <c r="E54" s="175"/>
      <c r="F54" s="175"/>
      <c r="G54" s="175"/>
      <c r="H54" s="175"/>
      <c r="I54" s="175"/>
      <c r="J54" s="12"/>
      <c r="K54" s="12"/>
      <c r="L54" s="12"/>
    </row>
    <row r="55" spans="2:12" s="33" customFormat="1" ht="31.5" customHeight="1" x14ac:dyDescent="0.25">
      <c r="B55" s="11" t="s">
        <v>268</v>
      </c>
      <c r="C55" s="175" t="s">
        <v>221</v>
      </c>
      <c r="D55" s="175"/>
      <c r="E55" s="175"/>
      <c r="F55" s="175"/>
      <c r="G55" s="175"/>
      <c r="H55" s="175"/>
      <c r="I55" s="175"/>
      <c r="J55" s="12"/>
      <c r="K55" s="12"/>
      <c r="L55" s="12"/>
    </row>
    <row r="56" spans="2:12" s="33" customFormat="1" ht="31.5" customHeight="1" x14ac:dyDescent="0.25">
      <c r="B56" s="11" t="s">
        <v>270</v>
      </c>
      <c r="C56" s="175" t="s">
        <v>223</v>
      </c>
      <c r="D56" s="175"/>
      <c r="E56" s="175"/>
      <c r="F56" s="175"/>
      <c r="G56" s="175"/>
      <c r="H56" s="175"/>
      <c r="I56" s="175"/>
      <c r="J56" s="12"/>
      <c r="K56" s="12"/>
      <c r="L56" s="12"/>
    </row>
    <row r="57" spans="2:12" s="33" customFormat="1" ht="31.5" customHeight="1" x14ac:dyDescent="0.25">
      <c r="B57" s="11" t="s">
        <v>50</v>
      </c>
      <c r="C57" s="175" t="s">
        <v>224</v>
      </c>
      <c r="D57" s="175"/>
      <c r="E57" s="175"/>
      <c r="F57" s="175"/>
      <c r="G57" s="175"/>
      <c r="H57" s="175"/>
      <c r="I57" s="175"/>
      <c r="J57" s="12"/>
      <c r="K57" s="12"/>
      <c r="L57" s="12"/>
    </row>
    <row r="58" spans="2:12" s="33" customFormat="1" ht="36.75" customHeight="1" x14ac:dyDescent="0.25">
      <c r="B58" s="11" t="s">
        <v>52</v>
      </c>
      <c r="C58" s="175" t="s">
        <v>53</v>
      </c>
      <c r="D58" s="175"/>
      <c r="E58" s="175"/>
      <c r="F58" s="175"/>
      <c r="G58" s="175"/>
      <c r="H58" s="175"/>
      <c r="I58" s="175"/>
      <c r="J58" s="12"/>
      <c r="K58" s="12"/>
      <c r="L58" s="12"/>
    </row>
    <row r="59" spans="2:12" s="33" customFormat="1" ht="31.5" customHeight="1" x14ac:dyDescent="0.25">
      <c r="B59" s="11" t="s">
        <v>54</v>
      </c>
      <c r="C59" s="175" t="s">
        <v>225</v>
      </c>
      <c r="D59" s="175"/>
      <c r="E59" s="175"/>
      <c r="F59" s="175"/>
      <c r="G59" s="175"/>
      <c r="H59" s="175"/>
      <c r="I59" s="175"/>
      <c r="J59" s="12"/>
      <c r="K59" s="12"/>
      <c r="L59" s="12"/>
    </row>
    <row r="60" spans="2:12" s="33" customFormat="1" ht="31.5" customHeight="1" x14ac:dyDescent="0.25">
      <c r="B60" s="11" t="s">
        <v>56</v>
      </c>
      <c r="C60" s="175" t="s">
        <v>227</v>
      </c>
      <c r="D60" s="175"/>
      <c r="E60" s="175"/>
      <c r="F60" s="175"/>
      <c r="G60" s="175"/>
      <c r="H60" s="175"/>
      <c r="I60" s="175"/>
      <c r="J60" s="12"/>
      <c r="K60" s="12"/>
      <c r="L60" s="12"/>
    </row>
    <row r="61" spans="2:12" s="33" customFormat="1" ht="31.5" customHeight="1" x14ac:dyDescent="0.25">
      <c r="B61" s="11" t="s">
        <v>58</v>
      </c>
      <c r="C61" s="175" t="s">
        <v>460</v>
      </c>
      <c r="D61" s="175"/>
      <c r="E61" s="175"/>
      <c r="F61" s="175"/>
      <c r="G61" s="175"/>
      <c r="H61" s="175"/>
      <c r="I61" s="175"/>
      <c r="J61" s="12"/>
      <c r="K61" s="12"/>
      <c r="L61" s="12"/>
    </row>
    <row r="62" spans="2:12" s="33" customFormat="1" ht="31.5" customHeight="1" x14ac:dyDescent="0.25">
      <c r="B62" s="11" t="s">
        <v>213</v>
      </c>
      <c r="C62" s="219" t="s">
        <v>229</v>
      </c>
      <c r="D62" s="219"/>
      <c r="E62" s="219"/>
      <c r="F62" s="219"/>
      <c r="G62" s="219"/>
      <c r="H62" s="219"/>
      <c r="I62" s="219"/>
      <c r="J62" s="12"/>
      <c r="K62" s="12"/>
      <c r="L62" s="12"/>
    </row>
    <row r="63" spans="2:12" s="33" customFormat="1" ht="31.5" customHeight="1" x14ac:dyDescent="0.25">
      <c r="B63" s="11" t="s">
        <v>215</v>
      </c>
      <c r="C63" s="175" t="s">
        <v>386</v>
      </c>
      <c r="D63" s="175"/>
      <c r="E63" s="175"/>
      <c r="F63" s="175"/>
      <c r="G63" s="175"/>
      <c r="H63" s="175"/>
      <c r="I63" s="175"/>
      <c r="J63" s="12"/>
      <c r="K63" s="12"/>
      <c r="L63" s="12"/>
    </row>
    <row r="64" spans="2:12" s="33" customFormat="1" ht="31.5" customHeight="1" x14ac:dyDescent="0.25">
      <c r="B64" s="11" t="s">
        <v>735</v>
      </c>
      <c r="C64" s="176" t="s">
        <v>738</v>
      </c>
      <c r="D64" s="177"/>
      <c r="E64" s="177"/>
      <c r="F64" s="177"/>
      <c r="G64" s="177"/>
      <c r="H64" s="177"/>
      <c r="I64" s="178"/>
      <c r="J64" s="12"/>
      <c r="K64" s="12"/>
      <c r="L64" s="12"/>
    </row>
    <row r="65" spans="2:12" s="33" customFormat="1" ht="31.5" customHeight="1" x14ac:dyDescent="0.25">
      <c r="B65" s="11" t="s">
        <v>108</v>
      </c>
      <c r="C65" s="176" t="s">
        <v>230</v>
      </c>
      <c r="D65" s="177"/>
      <c r="E65" s="177"/>
      <c r="F65" s="177"/>
      <c r="G65" s="177"/>
      <c r="H65" s="177"/>
      <c r="I65" s="178"/>
      <c r="J65" s="12"/>
      <c r="K65" s="12"/>
      <c r="L65" s="12"/>
    </row>
    <row r="66" spans="2:12" s="33" customFormat="1" ht="31.5" customHeight="1" x14ac:dyDescent="0.25">
      <c r="B66" s="11" t="s">
        <v>110</v>
      </c>
      <c r="C66" s="219" t="s">
        <v>562</v>
      </c>
      <c r="D66" s="219"/>
      <c r="E66" s="219"/>
      <c r="F66" s="219"/>
      <c r="G66" s="219"/>
      <c r="H66" s="219"/>
      <c r="I66" s="219"/>
      <c r="J66" s="12"/>
      <c r="K66" s="12"/>
      <c r="L66" s="12"/>
    </row>
    <row r="67" spans="2:12" s="33" customFormat="1" ht="31.5" customHeight="1" x14ac:dyDescent="0.25">
      <c r="B67" s="26">
        <v>15</v>
      </c>
      <c r="C67" s="175" t="s">
        <v>55</v>
      </c>
      <c r="D67" s="175"/>
      <c r="E67" s="175"/>
      <c r="F67" s="175"/>
      <c r="G67" s="175"/>
      <c r="H67" s="175"/>
      <c r="I67" s="175"/>
      <c r="J67" s="12"/>
      <c r="K67" s="12"/>
      <c r="L67" s="12"/>
    </row>
    <row r="68" spans="2:12" s="33" customFormat="1" ht="31.5" customHeight="1" x14ac:dyDescent="0.25">
      <c r="B68" s="10" t="s">
        <v>226</v>
      </c>
      <c r="C68" s="175" t="s">
        <v>57</v>
      </c>
      <c r="D68" s="175"/>
      <c r="E68" s="175"/>
      <c r="F68" s="175"/>
      <c r="G68" s="175"/>
      <c r="H68" s="175"/>
      <c r="I68" s="175"/>
      <c r="J68" s="12"/>
      <c r="K68" s="12"/>
      <c r="L68" s="12"/>
    </row>
    <row r="69" spans="2:12" s="33" customFormat="1" ht="31.5" customHeight="1" x14ac:dyDescent="0.25">
      <c r="B69" s="10" t="s">
        <v>228</v>
      </c>
      <c r="C69" s="175" t="s">
        <v>59</v>
      </c>
      <c r="D69" s="175"/>
      <c r="E69" s="175"/>
      <c r="F69" s="175"/>
      <c r="G69" s="175"/>
      <c r="H69" s="175"/>
      <c r="I69" s="175"/>
      <c r="J69" s="12"/>
      <c r="K69" s="12"/>
      <c r="L69" s="12"/>
    </row>
    <row r="70" spans="2:12" ht="75" customHeight="1" x14ac:dyDescent="0.25">
      <c r="B70" s="174" t="s">
        <v>60</v>
      </c>
      <c r="C70" s="174"/>
      <c r="D70" s="174"/>
      <c r="E70" s="174"/>
      <c r="F70" s="174"/>
      <c r="G70" s="174"/>
      <c r="H70" s="174"/>
      <c r="I70" s="174"/>
      <c r="J70" s="171" t="s">
        <v>61</v>
      </c>
      <c r="K70" s="172"/>
      <c r="L70" s="173"/>
    </row>
  </sheetData>
  <mergeCells count="70">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6:I46"/>
    <mergeCell ref="C35:I35"/>
    <mergeCell ref="C36:I36"/>
    <mergeCell ref="C37:I37"/>
    <mergeCell ref="C38:I38"/>
    <mergeCell ref="C39:I39"/>
    <mergeCell ref="C40:I40"/>
    <mergeCell ref="C41:I41"/>
    <mergeCell ref="C42:I42"/>
    <mergeCell ref="C43:I43"/>
    <mergeCell ref="C44:I44"/>
    <mergeCell ref="C45:I45"/>
    <mergeCell ref="C59:I59"/>
    <mergeCell ref="C47:I47"/>
    <mergeCell ref="C48:I48"/>
    <mergeCell ref="C49:I49"/>
    <mergeCell ref="C50:I50"/>
    <mergeCell ref="C51:I51"/>
    <mergeCell ref="C52:I52"/>
    <mergeCell ref="C54:I54"/>
    <mergeCell ref="C53:I53"/>
    <mergeCell ref="C55:I55"/>
    <mergeCell ref="C56:I56"/>
    <mergeCell ref="C57:I57"/>
    <mergeCell ref="C58:I58"/>
    <mergeCell ref="C60:I60"/>
    <mergeCell ref="C61:I61"/>
    <mergeCell ref="C62:I62"/>
    <mergeCell ref="C63:I63"/>
    <mergeCell ref="C64:I64"/>
    <mergeCell ref="B70:I70"/>
    <mergeCell ref="J70:L70"/>
    <mergeCell ref="C65:I65"/>
    <mergeCell ref="C66:I66"/>
    <mergeCell ref="C67:I67"/>
    <mergeCell ref="C68:I68"/>
    <mergeCell ref="C69:I69"/>
  </mergeCells>
  <hyperlinks>
    <hyperlink ref="M2" location="'HARCAMA BİRİMLERİ ÖMK LİSTELERİ'!A1" display="Ana Sayfa"/>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742</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205" t="s">
        <v>743</v>
      </c>
      <c r="C7" s="206"/>
      <c r="D7" s="206"/>
      <c r="E7" s="206"/>
      <c r="F7" s="206"/>
      <c r="G7" s="206"/>
      <c r="H7" s="206"/>
      <c r="I7" s="206"/>
      <c r="J7" s="206"/>
      <c r="K7" s="206"/>
      <c r="L7" s="207"/>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30.75" customHeight="1" x14ac:dyDescent="0.25">
      <c r="B12" s="11">
        <v>1</v>
      </c>
      <c r="C12" s="175" t="s">
        <v>178</v>
      </c>
      <c r="D12" s="175"/>
      <c r="E12" s="175"/>
      <c r="F12" s="175"/>
      <c r="G12" s="175"/>
      <c r="H12" s="175"/>
      <c r="I12" s="175"/>
      <c r="J12" s="58"/>
      <c r="K12" s="59"/>
      <c r="L12" s="59"/>
    </row>
    <row r="13" spans="2:13" s="33" customFormat="1" ht="30.75" customHeight="1" x14ac:dyDescent="0.25">
      <c r="B13" s="11" t="s">
        <v>65</v>
      </c>
      <c r="C13" s="175" t="s">
        <v>179</v>
      </c>
      <c r="D13" s="175"/>
      <c r="E13" s="175"/>
      <c r="F13" s="175"/>
      <c r="G13" s="175"/>
      <c r="H13" s="175"/>
      <c r="I13" s="175"/>
      <c r="J13" s="58"/>
      <c r="K13" s="59"/>
      <c r="L13" s="59"/>
    </row>
    <row r="14" spans="2:13" s="33" customFormat="1" ht="30.75" customHeight="1" x14ac:dyDescent="0.25">
      <c r="B14" s="11" t="s">
        <v>77</v>
      </c>
      <c r="C14" s="175" t="s">
        <v>180</v>
      </c>
      <c r="D14" s="175"/>
      <c r="E14" s="175"/>
      <c r="F14" s="175"/>
      <c r="G14" s="175"/>
      <c r="H14" s="175"/>
      <c r="I14" s="175"/>
      <c r="J14" s="58"/>
      <c r="K14" s="59"/>
      <c r="L14" s="59"/>
    </row>
    <row r="15" spans="2:13" s="33" customFormat="1" ht="30.75" customHeight="1" x14ac:dyDescent="0.25">
      <c r="B15" s="11" t="s">
        <v>79</v>
      </c>
      <c r="C15" s="175" t="s">
        <v>181</v>
      </c>
      <c r="D15" s="175"/>
      <c r="E15" s="175"/>
      <c r="F15" s="175"/>
      <c r="G15" s="175"/>
      <c r="H15" s="175"/>
      <c r="I15" s="175"/>
      <c r="J15" s="58"/>
      <c r="K15" s="59"/>
      <c r="L15" s="59"/>
    </row>
    <row r="16" spans="2:13" s="33" customFormat="1" ht="30.75" customHeight="1" x14ac:dyDescent="0.25">
      <c r="B16" s="11" t="s">
        <v>14</v>
      </c>
      <c r="C16" s="175" t="s">
        <v>76</v>
      </c>
      <c r="D16" s="175"/>
      <c r="E16" s="175"/>
      <c r="F16" s="175"/>
      <c r="G16" s="175"/>
      <c r="H16" s="175"/>
      <c r="I16" s="175"/>
      <c r="J16" s="12"/>
      <c r="K16" s="12"/>
      <c r="L16" s="12"/>
    </row>
    <row r="17" spans="2:12" s="33" customFormat="1" ht="30.75" customHeight="1" x14ac:dyDescent="0.25">
      <c r="B17" s="11" t="s">
        <v>68</v>
      </c>
      <c r="C17" s="175" t="s">
        <v>182</v>
      </c>
      <c r="D17" s="175"/>
      <c r="E17" s="175"/>
      <c r="F17" s="175"/>
      <c r="G17" s="175"/>
      <c r="H17" s="175"/>
      <c r="I17" s="175"/>
      <c r="J17" s="12"/>
      <c r="K17" s="12"/>
      <c r="L17" s="12"/>
    </row>
    <row r="18" spans="2:12" s="33" customFormat="1" ht="30.75" customHeight="1" x14ac:dyDescent="0.25">
      <c r="B18" s="11" t="s">
        <v>392</v>
      </c>
      <c r="C18" s="175" t="s">
        <v>80</v>
      </c>
      <c r="D18" s="175"/>
      <c r="E18" s="175"/>
      <c r="F18" s="175"/>
      <c r="G18" s="175"/>
      <c r="H18" s="175"/>
      <c r="I18" s="175"/>
      <c r="J18" s="12"/>
      <c r="K18" s="12"/>
      <c r="L18" s="12"/>
    </row>
    <row r="19" spans="2:12" s="33" customFormat="1" ht="30.75" customHeight="1" x14ac:dyDescent="0.25">
      <c r="B19" s="11" t="s">
        <v>471</v>
      </c>
      <c r="C19" s="175" t="s">
        <v>162</v>
      </c>
      <c r="D19" s="175"/>
      <c r="E19" s="175"/>
      <c r="F19" s="175"/>
      <c r="G19" s="175"/>
      <c r="H19" s="175"/>
      <c r="I19" s="175"/>
      <c r="J19" s="12"/>
      <c r="K19" s="12"/>
      <c r="L19" s="12"/>
    </row>
    <row r="20" spans="2:12" s="33" customFormat="1" ht="30.75" customHeight="1" x14ac:dyDescent="0.25">
      <c r="B20" s="11" t="s">
        <v>16</v>
      </c>
      <c r="C20" s="224" t="s">
        <v>186</v>
      </c>
      <c r="D20" s="225"/>
      <c r="E20" s="225"/>
      <c r="F20" s="225"/>
      <c r="G20" s="225"/>
      <c r="H20" s="225"/>
      <c r="I20" s="226"/>
      <c r="J20" s="60"/>
      <c r="K20" s="61"/>
      <c r="L20" s="61"/>
    </row>
    <row r="21" spans="2:12" s="33" customFormat="1" ht="30.75" customHeight="1" x14ac:dyDescent="0.25">
      <c r="B21" s="11" t="s">
        <v>124</v>
      </c>
      <c r="C21" s="224" t="s">
        <v>187</v>
      </c>
      <c r="D21" s="225"/>
      <c r="E21" s="225"/>
      <c r="F21" s="225"/>
      <c r="G21" s="225"/>
      <c r="H21" s="225"/>
      <c r="I21" s="226"/>
      <c r="J21" s="60"/>
      <c r="K21" s="61"/>
      <c r="L21" s="61"/>
    </row>
    <row r="22" spans="2:12" s="33" customFormat="1" ht="30.75" customHeight="1" x14ac:dyDescent="0.25">
      <c r="B22" s="11" t="s">
        <v>126</v>
      </c>
      <c r="C22" s="227" t="s">
        <v>188</v>
      </c>
      <c r="D22" s="228"/>
      <c r="E22" s="228"/>
      <c r="F22" s="228"/>
      <c r="G22" s="228"/>
      <c r="H22" s="228"/>
      <c r="I22" s="229"/>
      <c r="J22" s="60"/>
      <c r="K22" s="61"/>
      <c r="L22" s="61"/>
    </row>
    <row r="23" spans="2:12" s="33" customFormat="1" ht="30.75" customHeight="1" x14ac:dyDescent="0.25">
      <c r="B23" s="11" t="s">
        <v>128</v>
      </c>
      <c r="C23" s="224" t="s">
        <v>744</v>
      </c>
      <c r="D23" s="225"/>
      <c r="E23" s="225"/>
      <c r="F23" s="225"/>
      <c r="G23" s="225"/>
      <c r="H23" s="225"/>
      <c r="I23" s="226"/>
      <c r="J23" s="60"/>
      <c r="K23" s="61"/>
      <c r="L23" s="61"/>
    </row>
    <row r="24" spans="2:12" s="62" customFormat="1" ht="30.75" customHeight="1" x14ac:dyDescent="0.25">
      <c r="B24" s="11" t="s">
        <v>130</v>
      </c>
      <c r="C24" s="227" t="s">
        <v>190</v>
      </c>
      <c r="D24" s="228"/>
      <c r="E24" s="228"/>
      <c r="F24" s="228"/>
      <c r="G24" s="228"/>
      <c r="H24" s="228"/>
      <c r="I24" s="229"/>
      <c r="J24" s="60"/>
      <c r="K24" s="60"/>
      <c r="L24" s="60"/>
    </row>
    <row r="25" spans="2:12" s="33" customFormat="1" ht="30.75" customHeight="1" x14ac:dyDescent="0.25">
      <c r="B25" s="11" t="s">
        <v>18</v>
      </c>
      <c r="C25" s="175" t="s">
        <v>191</v>
      </c>
      <c r="D25" s="175"/>
      <c r="E25" s="175"/>
      <c r="F25" s="175"/>
      <c r="G25" s="175"/>
      <c r="H25" s="175"/>
      <c r="I25" s="175"/>
      <c r="J25" s="12"/>
      <c r="K25" s="61"/>
      <c r="L25" s="12"/>
    </row>
    <row r="26" spans="2:12" s="33" customFormat="1" ht="30.75" customHeight="1" x14ac:dyDescent="0.25">
      <c r="B26" s="11" t="s">
        <v>72</v>
      </c>
      <c r="C26" s="175" t="s">
        <v>553</v>
      </c>
      <c r="D26" s="175"/>
      <c r="E26" s="175"/>
      <c r="F26" s="175"/>
      <c r="G26" s="175"/>
      <c r="H26" s="175"/>
      <c r="I26" s="175"/>
      <c r="J26" s="48"/>
      <c r="K26" s="48"/>
      <c r="L26" s="48"/>
    </row>
    <row r="27" spans="2:12" s="33" customFormat="1" ht="30.75" customHeight="1" x14ac:dyDescent="0.25">
      <c r="B27" s="11" t="s">
        <v>183</v>
      </c>
      <c r="C27" s="175" t="s">
        <v>242</v>
      </c>
      <c r="D27" s="175"/>
      <c r="E27" s="175"/>
      <c r="F27" s="175"/>
      <c r="G27" s="175"/>
      <c r="H27" s="175"/>
      <c r="I27" s="175"/>
      <c r="J27" s="48"/>
      <c r="K27" s="48"/>
      <c r="L27" s="48"/>
    </row>
    <row r="28" spans="2:12" s="33" customFormat="1" ht="30.75" customHeight="1" x14ac:dyDescent="0.25">
      <c r="B28" s="11" t="s">
        <v>184</v>
      </c>
      <c r="C28" s="175" t="s">
        <v>554</v>
      </c>
      <c r="D28" s="175"/>
      <c r="E28" s="175"/>
      <c r="F28" s="175"/>
      <c r="G28" s="175"/>
      <c r="H28" s="175"/>
      <c r="I28" s="175"/>
      <c r="J28" s="48"/>
      <c r="K28" s="48"/>
      <c r="L28" s="48"/>
    </row>
    <row r="29" spans="2:12" s="33" customFormat="1" ht="30.75" customHeight="1" x14ac:dyDescent="0.25">
      <c r="B29" s="11" t="s">
        <v>20</v>
      </c>
      <c r="C29" s="223" t="s">
        <v>289</v>
      </c>
      <c r="D29" s="223"/>
      <c r="E29" s="223"/>
      <c r="F29" s="223"/>
      <c r="G29" s="223"/>
      <c r="H29" s="223"/>
      <c r="I29" s="223"/>
      <c r="J29" s="12"/>
      <c r="K29" s="12"/>
      <c r="L29" s="12"/>
    </row>
    <row r="30" spans="2:12" s="33" customFormat="1" ht="30.75" customHeight="1" x14ac:dyDescent="0.25">
      <c r="B30" s="11" t="s">
        <v>356</v>
      </c>
      <c r="C30" s="223" t="s">
        <v>193</v>
      </c>
      <c r="D30" s="223"/>
      <c r="E30" s="223"/>
      <c r="F30" s="223"/>
      <c r="G30" s="223"/>
      <c r="H30" s="223"/>
      <c r="I30" s="223"/>
      <c r="J30" s="12"/>
      <c r="K30" s="12"/>
      <c r="L30" s="12"/>
    </row>
    <row r="31" spans="2:12" s="33" customFormat="1" ht="30.75" customHeight="1" x14ac:dyDescent="0.25">
      <c r="B31" s="11" t="s">
        <v>358</v>
      </c>
      <c r="C31" s="223" t="s">
        <v>194</v>
      </c>
      <c r="D31" s="223"/>
      <c r="E31" s="223"/>
      <c r="F31" s="223"/>
      <c r="G31" s="223"/>
      <c r="H31" s="223"/>
      <c r="I31" s="223"/>
      <c r="J31" s="12"/>
      <c r="K31" s="12"/>
      <c r="L31" s="12"/>
    </row>
    <row r="32" spans="2:12" s="33" customFormat="1" ht="30.75" customHeight="1" x14ac:dyDescent="0.25">
      <c r="B32" s="11" t="s">
        <v>360</v>
      </c>
      <c r="C32" s="223" t="s">
        <v>195</v>
      </c>
      <c r="D32" s="223"/>
      <c r="E32" s="223"/>
      <c r="F32" s="223"/>
      <c r="G32" s="223"/>
      <c r="H32" s="223"/>
      <c r="I32" s="223"/>
      <c r="J32" s="12"/>
      <c r="K32" s="12"/>
      <c r="L32" s="12"/>
    </row>
    <row r="33" spans="2:12" s="33" customFormat="1" ht="30.75" customHeight="1" x14ac:dyDescent="0.25">
      <c r="B33" s="11" t="s">
        <v>22</v>
      </c>
      <c r="C33" s="175" t="s">
        <v>137</v>
      </c>
      <c r="D33" s="175"/>
      <c r="E33" s="175"/>
      <c r="F33" s="175"/>
      <c r="G33" s="175"/>
      <c r="H33" s="175"/>
      <c r="I33" s="175"/>
      <c r="J33" s="12"/>
      <c r="K33" s="12"/>
      <c r="L33" s="12"/>
    </row>
    <row r="34" spans="2:12" s="33" customFormat="1" ht="30.75" customHeight="1" x14ac:dyDescent="0.25">
      <c r="B34" s="11" t="s">
        <v>24</v>
      </c>
      <c r="C34" s="175" t="s">
        <v>409</v>
      </c>
      <c r="D34" s="175"/>
      <c r="E34" s="175"/>
      <c r="F34" s="175"/>
      <c r="G34" s="175"/>
      <c r="H34" s="175"/>
      <c r="I34" s="175"/>
      <c r="J34" s="12"/>
      <c r="K34" s="12"/>
      <c r="L34" s="12"/>
    </row>
    <row r="35" spans="2:12" s="33" customFormat="1" ht="30.75" customHeight="1" x14ac:dyDescent="0.25">
      <c r="B35" s="11" t="s">
        <v>26</v>
      </c>
      <c r="C35" s="175" t="s">
        <v>558</v>
      </c>
      <c r="D35" s="175"/>
      <c r="E35" s="175"/>
      <c r="F35" s="175"/>
      <c r="G35" s="175"/>
      <c r="H35" s="175"/>
      <c r="I35" s="175"/>
      <c r="J35" s="12"/>
      <c r="K35" s="12"/>
      <c r="L35" s="12"/>
    </row>
    <row r="36" spans="2:12" s="33" customFormat="1" ht="30.75" customHeight="1" x14ac:dyDescent="0.25">
      <c r="B36" s="11" t="s">
        <v>28</v>
      </c>
      <c r="C36" s="219" t="s">
        <v>559</v>
      </c>
      <c r="D36" s="219"/>
      <c r="E36" s="219"/>
      <c r="F36" s="219"/>
      <c r="G36" s="219"/>
      <c r="H36" s="219"/>
      <c r="I36" s="219"/>
      <c r="J36" s="12"/>
      <c r="K36" s="12"/>
      <c r="L36" s="12"/>
    </row>
    <row r="37" spans="2:12" s="33" customFormat="1" ht="30.75" customHeight="1" x14ac:dyDescent="0.25">
      <c r="B37" s="11" t="s">
        <v>30</v>
      </c>
      <c r="C37" s="219" t="s">
        <v>729</v>
      </c>
      <c r="D37" s="219"/>
      <c r="E37" s="219"/>
      <c r="F37" s="219"/>
      <c r="G37" s="219"/>
      <c r="H37" s="219"/>
      <c r="I37" s="219"/>
      <c r="J37" s="12"/>
      <c r="K37" s="12"/>
      <c r="L37" s="12"/>
    </row>
    <row r="38" spans="2:12" s="33" customFormat="1" ht="30.75" customHeight="1" x14ac:dyDescent="0.25">
      <c r="B38" s="11" t="s">
        <v>32</v>
      </c>
      <c r="C38" s="220" t="s">
        <v>730</v>
      </c>
      <c r="D38" s="221"/>
      <c r="E38" s="221"/>
      <c r="F38" s="221"/>
      <c r="G38" s="221"/>
      <c r="H38" s="221"/>
      <c r="I38" s="222"/>
      <c r="J38" s="12"/>
      <c r="K38" s="12"/>
      <c r="L38" s="12"/>
    </row>
    <row r="39" spans="2:12" s="33" customFormat="1" ht="30.75" customHeight="1" x14ac:dyDescent="0.25">
      <c r="B39" s="11" t="s">
        <v>44</v>
      </c>
      <c r="C39" s="175" t="s">
        <v>125</v>
      </c>
      <c r="D39" s="175"/>
      <c r="E39" s="175"/>
      <c r="F39" s="175"/>
      <c r="G39" s="175"/>
      <c r="H39" s="175"/>
      <c r="I39" s="175"/>
      <c r="J39" s="12"/>
      <c r="K39" s="12"/>
      <c r="L39" s="12"/>
    </row>
    <row r="40" spans="2:12" s="33" customFormat="1" ht="30.75" customHeight="1" x14ac:dyDescent="0.25">
      <c r="B40" s="11" t="s">
        <v>246</v>
      </c>
      <c r="C40" s="175" t="s">
        <v>127</v>
      </c>
      <c r="D40" s="175"/>
      <c r="E40" s="175"/>
      <c r="F40" s="175"/>
      <c r="G40" s="175"/>
      <c r="H40" s="175"/>
      <c r="I40" s="175"/>
      <c r="J40" s="12"/>
      <c r="K40" s="12"/>
      <c r="L40" s="12"/>
    </row>
    <row r="41" spans="2:12" s="33" customFormat="1" ht="30.75" customHeight="1" x14ac:dyDescent="0.25">
      <c r="B41" s="11" t="s">
        <v>248</v>
      </c>
      <c r="C41" s="175" t="s">
        <v>200</v>
      </c>
      <c r="D41" s="175"/>
      <c r="E41" s="175"/>
      <c r="F41" s="175"/>
      <c r="G41" s="175"/>
      <c r="H41" s="175"/>
      <c r="I41" s="175"/>
      <c r="J41" s="12"/>
      <c r="K41" s="12"/>
      <c r="L41" s="12"/>
    </row>
    <row r="42" spans="2:12" s="33" customFormat="1" ht="30.75" customHeight="1" x14ac:dyDescent="0.25">
      <c r="B42" s="11" t="s">
        <v>250</v>
      </c>
      <c r="C42" s="175" t="s">
        <v>129</v>
      </c>
      <c r="D42" s="175"/>
      <c r="E42" s="175"/>
      <c r="F42" s="175"/>
      <c r="G42" s="175"/>
      <c r="H42" s="175"/>
      <c r="I42" s="175"/>
      <c r="J42" s="12"/>
      <c r="K42" s="12"/>
      <c r="L42" s="12"/>
    </row>
    <row r="43" spans="2:12" s="33" customFormat="1" ht="30.75" customHeight="1" x14ac:dyDescent="0.25">
      <c r="B43" s="11" t="s">
        <v>731</v>
      </c>
      <c r="C43" s="219" t="s">
        <v>555</v>
      </c>
      <c r="D43" s="219"/>
      <c r="E43" s="219"/>
      <c r="F43" s="219"/>
      <c r="G43" s="219"/>
      <c r="H43" s="219"/>
      <c r="I43" s="219"/>
      <c r="J43" s="12"/>
      <c r="K43" s="12"/>
      <c r="L43" s="12"/>
    </row>
    <row r="44" spans="2:12" s="33" customFormat="1" ht="30.75" customHeight="1" x14ac:dyDescent="0.25">
      <c r="B44" s="11" t="s">
        <v>732</v>
      </c>
      <c r="C44" s="175" t="s">
        <v>205</v>
      </c>
      <c r="D44" s="175"/>
      <c r="E44" s="175"/>
      <c r="F44" s="175"/>
      <c r="G44" s="175"/>
      <c r="H44" s="175"/>
      <c r="I44" s="175"/>
      <c r="J44" s="12"/>
      <c r="K44" s="12"/>
      <c r="L44" s="12"/>
    </row>
    <row r="45" spans="2:12" s="33" customFormat="1" ht="30.75" customHeight="1" x14ac:dyDescent="0.25">
      <c r="B45" s="11" t="s">
        <v>733</v>
      </c>
      <c r="C45" s="175" t="s">
        <v>207</v>
      </c>
      <c r="D45" s="175"/>
      <c r="E45" s="175"/>
      <c r="F45" s="175"/>
      <c r="G45" s="175"/>
      <c r="H45" s="175"/>
      <c r="I45" s="175"/>
      <c r="J45" s="12"/>
      <c r="K45" s="12"/>
      <c r="L45" s="12"/>
    </row>
    <row r="46" spans="2:12" s="33" customFormat="1" ht="30.75" customHeight="1" x14ac:dyDescent="0.25">
      <c r="B46" s="11" t="s">
        <v>734</v>
      </c>
      <c r="C46" s="219" t="s">
        <v>557</v>
      </c>
      <c r="D46" s="219"/>
      <c r="E46" s="219"/>
      <c r="F46" s="219"/>
      <c r="G46" s="219"/>
      <c r="H46" s="219"/>
      <c r="I46" s="219"/>
      <c r="J46" s="12"/>
      <c r="K46" s="12"/>
      <c r="L46" s="12"/>
    </row>
    <row r="47" spans="2:12" s="33" customFormat="1" ht="30.75" customHeight="1" x14ac:dyDescent="0.25">
      <c r="B47" s="11" t="s">
        <v>46</v>
      </c>
      <c r="C47" s="176" t="s">
        <v>210</v>
      </c>
      <c r="D47" s="177"/>
      <c r="E47" s="177"/>
      <c r="F47" s="177"/>
      <c r="G47" s="177"/>
      <c r="H47" s="177"/>
      <c r="I47" s="178"/>
      <c r="J47" s="12"/>
      <c r="K47" s="12"/>
      <c r="L47" s="12"/>
    </row>
    <row r="48" spans="2:12" s="33" customFormat="1" ht="30.75" customHeight="1" x14ac:dyDescent="0.25">
      <c r="B48" s="11" t="s">
        <v>89</v>
      </c>
      <c r="C48" s="175" t="s">
        <v>211</v>
      </c>
      <c r="D48" s="175"/>
      <c r="E48" s="175"/>
      <c r="F48" s="175"/>
      <c r="G48" s="175"/>
      <c r="H48" s="175"/>
      <c r="I48" s="175"/>
      <c r="J48" s="12"/>
      <c r="K48" s="12"/>
      <c r="L48" s="12"/>
    </row>
    <row r="49" spans="2:12" s="33" customFormat="1" ht="30.75" customHeight="1" x14ac:dyDescent="0.25">
      <c r="B49" s="11" t="s">
        <v>90</v>
      </c>
      <c r="C49" s="175" t="s">
        <v>212</v>
      </c>
      <c r="D49" s="175"/>
      <c r="E49" s="175"/>
      <c r="F49" s="175"/>
      <c r="G49" s="175"/>
      <c r="H49" s="175"/>
      <c r="I49" s="175"/>
      <c r="J49" s="12"/>
      <c r="K49" s="12"/>
      <c r="L49" s="12"/>
    </row>
    <row r="50" spans="2:12" s="33" customFormat="1" ht="30.75" customHeight="1" x14ac:dyDescent="0.25">
      <c r="B50" s="11" t="s">
        <v>255</v>
      </c>
      <c r="C50" s="175" t="s">
        <v>412</v>
      </c>
      <c r="D50" s="175"/>
      <c r="E50" s="175"/>
      <c r="F50" s="175"/>
      <c r="G50" s="175"/>
      <c r="H50" s="175"/>
      <c r="I50" s="175"/>
      <c r="J50" s="12"/>
      <c r="K50" s="12"/>
      <c r="L50" s="12"/>
    </row>
    <row r="51" spans="2:12" s="33" customFormat="1" ht="30.75" customHeight="1" x14ac:dyDescent="0.25">
      <c r="B51" s="11" t="s">
        <v>261</v>
      </c>
      <c r="C51" s="175" t="s">
        <v>214</v>
      </c>
      <c r="D51" s="175"/>
      <c r="E51" s="175"/>
      <c r="F51" s="175"/>
      <c r="G51" s="175"/>
      <c r="H51" s="175"/>
      <c r="I51" s="175"/>
      <c r="J51" s="12"/>
      <c r="K51" s="12"/>
      <c r="L51" s="12"/>
    </row>
    <row r="52" spans="2:12" s="33" customFormat="1" ht="30.75" customHeight="1" x14ac:dyDescent="0.25">
      <c r="B52" s="11" t="s">
        <v>265</v>
      </c>
      <c r="C52" s="175" t="s">
        <v>216</v>
      </c>
      <c r="D52" s="175"/>
      <c r="E52" s="175"/>
      <c r="F52" s="175"/>
      <c r="G52" s="175"/>
      <c r="H52" s="175"/>
      <c r="I52" s="175"/>
      <c r="J52" s="12"/>
      <c r="K52" s="12"/>
      <c r="L52" s="12"/>
    </row>
    <row r="53" spans="2:12" s="33" customFormat="1" ht="30.75" customHeight="1" x14ac:dyDescent="0.25">
      <c r="B53" s="11" t="s">
        <v>48</v>
      </c>
      <c r="C53" s="175" t="s">
        <v>217</v>
      </c>
      <c r="D53" s="175"/>
      <c r="E53" s="175"/>
      <c r="F53" s="175"/>
      <c r="G53" s="175"/>
      <c r="H53" s="175"/>
      <c r="I53" s="175"/>
      <c r="J53" s="12"/>
      <c r="K53" s="12"/>
      <c r="L53" s="12"/>
    </row>
    <row r="54" spans="2:12" s="33" customFormat="1" ht="30.75" customHeight="1" x14ac:dyDescent="0.25">
      <c r="B54" s="11" t="s">
        <v>197</v>
      </c>
      <c r="C54" s="175" t="s">
        <v>219</v>
      </c>
      <c r="D54" s="175"/>
      <c r="E54" s="175"/>
      <c r="F54" s="175"/>
      <c r="G54" s="175"/>
      <c r="H54" s="175"/>
      <c r="I54" s="175"/>
      <c r="J54" s="12"/>
      <c r="K54" s="12"/>
      <c r="L54" s="12"/>
    </row>
    <row r="55" spans="2:12" s="33" customFormat="1" ht="30.75" customHeight="1" x14ac:dyDescent="0.25">
      <c r="B55" s="11" t="s">
        <v>268</v>
      </c>
      <c r="C55" s="175" t="s">
        <v>221</v>
      </c>
      <c r="D55" s="175"/>
      <c r="E55" s="175"/>
      <c r="F55" s="175"/>
      <c r="G55" s="175"/>
      <c r="H55" s="175"/>
      <c r="I55" s="175"/>
      <c r="J55" s="12"/>
      <c r="K55" s="12"/>
      <c r="L55" s="12"/>
    </row>
    <row r="56" spans="2:12" s="33" customFormat="1" ht="30.75" customHeight="1" x14ac:dyDescent="0.25">
      <c r="B56" s="11" t="s">
        <v>270</v>
      </c>
      <c r="C56" s="175" t="s">
        <v>223</v>
      </c>
      <c r="D56" s="175"/>
      <c r="E56" s="175"/>
      <c r="F56" s="175"/>
      <c r="G56" s="175"/>
      <c r="H56" s="175"/>
      <c r="I56" s="175"/>
      <c r="J56" s="12"/>
      <c r="K56" s="12"/>
      <c r="L56" s="12"/>
    </row>
    <row r="57" spans="2:12" s="33" customFormat="1" ht="30.75" customHeight="1" x14ac:dyDescent="0.25">
      <c r="B57" s="11" t="s">
        <v>50</v>
      </c>
      <c r="C57" s="175" t="s">
        <v>224</v>
      </c>
      <c r="D57" s="175"/>
      <c r="E57" s="175"/>
      <c r="F57" s="175"/>
      <c r="G57" s="175"/>
      <c r="H57" s="175"/>
      <c r="I57" s="175"/>
      <c r="J57" s="12"/>
      <c r="K57" s="12"/>
      <c r="L57" s="12"/>
    </row>
    <row r="58" spans="2:12" s="33" customFormat="1" ht="30.75" customHeight="1" x14ac:dyDescent="0.25">
      <c r="B58" s="11" t="s">
        <v>52</v>
      </c>
      <c r="C58" s="175" t="s">
        <v>430</v>
      </c>
      <c r="D58" s="175"/>
      <c r="E58" s="175"/>
      <c r="F58" s="175"/>
      <c r="G58" s="175"/>
      <c r="H58" s="175"/>
      <c r="I58" s="175"/>
      <c r="J58" s="12"/>
      <c r="K58" s="12"/>
      <c r="L58" s="12"/>
    </row>
    <row r="59" spans="2:12" s="33" customFormat="1" ht="30.75" customHeight="1" x14ac:dyDescent="0.25">
      <c r="B59" s="11" t="s">
        <v>54</v>
      </c>
      <c r="C59" s="175" t="s">
        <v>225</v>
      </c>
      <c r="D59" s="175"/>
      <c r="E59" s="175"/>
      <c r="F59" s="175"/>
      <c r="G59" s="175"/>
      <c r="H59" s="175"/>
      <c r="I59" s="175"/>
      <c r="J59" s="12"/>
      <c r="K59" s="12"/>
      <c r="L59" s="12"/>
    </row>
    <row r="60" spans="2:12" s="33" customFormat="1" ht="30.75" customHeight="1" x14ac:dyDescent="0.25">
      <c r="B60" s="11" t="s">
        <v>56</v>
      </c>
      <c r="C60" s="175" t="s">
        <v>227</v>
      </c>
      <c r="D60" s="175"/>
      <c r="E60" s="175"/>
      <c r="F60" s="175"/>
      <c r="G60" s="175"/>
      <c r="H60" s="175"/>
      <c r="I60" s="175"/>
      <c r="J60" s="12"/>
      <c r="K60" s="12"/>
      <c r="L60" s="12"/>
    </row>
    <row r="61" spans="2:12" s="33" customFormat="1" ht="30.75" customHeight="1" x14ac:dyDescent="0.25">
      <c r="B61" s="11" t="s">
        <v>58</v>
      </c>
      <c r="C61" s="175" t="s">
        <v>460</v>
      </c>
      <c r="D61" s="175"/>
      <c r="E61" s="175"/>
      <c r="F61" s="175"/>
      <c r="G61" s="175"/>
      <c r="H61" s="175"/>
      <c r="I61" s="175"/>
      <c r="J61" s="12"/>
      <c r="K61" s="12"/>
      <c r="L61" s="12"/>
    </row>
    <row r="62" spans="2:12" s="33" customFormat="1" ht="30.75" customHeight="1" x14ac:dyDescent="0.25">
      <c r="B62" s="11" t="s">
        <v>213</v>
      </c>
      <c r="C62" s="219" t="s">
        <v>229</v>
      </c>
      <c r="D62" s="219"/>
      <c r="E62" s="219"/>
      <c r="F62" s="219"/>
      <c r="G62" s="219"/>
      <c r="H62" s="219"/>
      <c r="I62" s="219"/>
      <c r="J62" s="12"/>
      <c r="K62" s="12"/>
      <c r="L62" s="12"/>
    </row>
    <row r="63" spans="2:12" s="33" customFormat="1" ht="30.75" customHeight="1" x14ac:dyDescent="0.25">
      <c r="B63" s="11" t="s">
        <v>215</v>
      </c>
      <c r="C63" s="175" t="s">
        <v>386</v>
      </c>
      <c r="D63" s="175"/>
      <c r="E63" s="175"/>
      <c r="F63" s="175"/>
      <c r="G63" s="175"/>
      <c r="H63" s="175"/>
      <c r="I63" s="175"/>
      <c r="J63" s="12"/>
      <c r="K63" s="12"/>
      <c r="L63" s="12"/>
    </row>
    <row r="64" spans="2:12" s="33" customFormat="1" ht="30.75" customHeight="1" x14ac:dyDescent="0.25">
      <c r="B64" s="11" t="s">
        <v>735</v>
      </c>
      <c r="C64" s="176" t="s">
        <v>738</v>
      </c>
      <c r="D64" s="177"/>
      <c r="E64" s="177"/>
      <c r="F64" s="177"/>
      <c r="G64" s="177"/>
      <c r="H64" s="177"/>
      <c r="I64" s="178"/>
      <c r="J64" s="12"/>
      <c r="K64" s="12"/>
      <c r="L64" s="12"/>
    </row>
    <row r="65" spans="2:12" s="33" customFormat="1" ht="30.75" customHeight="1" x14ac:dyDescent="0.25">
      <c r="B65" s="11" t="s">
        <v>108</v>
      </c>
      <c r="C65" s="176" t="s">
        <v>230</v>
      </c>
      <c r="D65" s="177"/>
      <c r="E65" s="177"/>
      <c r="F65" s="177"/>
      <c r="G65" s="177"/>
      <c r="H65" s="177"/>
      <c r="I65" s="178"/>
      <c r="J65" s="12"/>
      <c r="K65" s="12"/>
      <c r="L65" s="12"/>
    </row>
    <row r="66" spans="2:12" s="33" customFormat="1" ht="30.75" customHeight="1" x14ac:dyDescent="0.25">
      <c r="B66" s="11" t="s">
        <v>110</v>
      </c>
      <c r="C66" s="219" t="s">
        <v>562</v>
      </c>
      <c r="D66" s="219"/>
      <c r="E66" s="219"/>
      <c r="F66" s="219"/>
      <c r="G66" s="219"/>
      <c r="H66" s="219"/>
      <c r="I66" s="219"/>
      <c r="J66" s="12"/>
      <c r="K66" s="12"/>
      <c r="L66" s="12"/>
    </row>
    <row r="67" spans="2:12" s="33" customFormat="1" ht="30.75" customHeight="1" x14ac:dyDescent="0.25">
      <c r="B67" s="26">
        <v>15</v>
      </c>
      <c r="C67" s="175" t="s">
        <v>55</v>
      </c>
      <c r="D67" s="175"/>
      <c r="E67" s="175"/>
      <c r="F67" s="175"/>
      <c r="G67" s="175"/>
      <c r="H67" s="175"/>
      <c r="I67" s="175"/>
      <c r="J67" s="12"/>
      <c r="K67" s="12"/>
      <c r="L67" s="31"/>
    </row>
    <row r="68" spans="2:12" s="33" customFormat="1" ht="30.75" customHeight="1" x14ac:dyDescent="0.25">
      <c r="B68" s="10" t="s">
        <v>226</v>
      </c>
      <c r="C68" s="175" t="s">
        <v>57</v>
      </c>
      <c r="D68" s="175"/>
      <c r="E68" s="175"/>
      <c r="F68" s="175"/>
      <c r="G68" s="175"/>
      <c r="H68" s="175"/>
      <c r="I68" s="175"/>
      <c r="J68" s="12"/>
      <c r="K68" s="12"/>
      <c r="L68" s="31"/>
    </row>
    <row r="69" spans="2:12" s="33" customFormat="1" ht="30.75" customHeight="1" x14ac:dyDescent="0.25">
      <c r="B69" s="10" t="s">
        <v>228</v>
      </c>
      <c r="C69" s="175" t="s">
        <v>59</v>
      </c>
      <c r="D69" s="175"/>
      <c r="E69" s="175"/>
      <c r="F69" s="175"/>
      <c r="G69" s="175"/>
      <c r="H69" s="175"/>
      <c r="I69" s="175"/>
      <c r="J69" s="12"/>
      <c r="K69" s="12"/>
      <c r="L69" s="31"/>
    </row>
    <row r="70" spans="2:12" ht="75" customHeight="1" x14ac:dyDescent="0.25">
      <c r="B70" s="174" t="s">
        <v>60</v>
      </c>
      <c r="C70" s="174"/>
      <c r="D70" s="174"/>
      <c r="E70" s="174"/>
      <c r="F70" s="174"/>
      <c r="G70" s="174"/>
      <c r="H70" s="174"/>
      <c r="I70" s="174"/>
      <c r="J70" s="171" t="s">
        <v>61</v>
      </c>
      <c r="K70" s="172"/>
      <c r="L70" s="173"/>
    </row>
  </sheetData>
  <mergeCells count="70">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C47:I47"/>
    <mergeCell ref="C35:I35"/>
    <mergeCell ref="C36:I36"/>
    <mergeCell ref="C37:I37"/>
    <mergeCell ref="C39:I39"/>
    <mergeCell ref="C40:I40"/>
    <mergeCell ref="C41:I41"/>
    <mergeCell ref="C42:I42"/>
    <mergeCell ref="C43:I43"/>
    <mergeCell ref="C44:I44"/>
    <mergeCell ref="C45:I45"/>
    <mergeCell ref="C46:I46"/>
    <mergeCell ref="C38:I38"/>
    <mergeCell ref="C60:I60"/>
    <mergeCell ref="C48:I48"/>
    <mergeCell ref="C49:I49"/>
    <mergeCell ref="C50:I50"/>
    <mergeCell ref="C51:I51"/>
    <mergeCell ref="C53:I53"/>
    <mergeCell ref="C54:I54"/>
    <mergeCell ref="C52:I52"/>
    <mergeCell ref="C55:I55"/>
    <mergeCell ref="C56:I56"/>
    <mergeCell ref="C57:I57"/>
    <mergeCell ref="C58:I58"/>
    <mergeCell ref="C59:I59"/>
    <mergeCell ref="C61:I61"/>
    <mergeCell ref="C62:I62"/>
    <mergeCell ref="C63:I63"/>
    <mergeCell ref="C66:I66"/>
    <mergeCell ref="C67:I67"/>
    <mergeCell ref="J70:L70"/>
    <mergeCell ref="C68:I68"/>
    <mergeCell ref="C69:I69"/>
    <mergeCell ref="C64:I64"/>
    <mergeCell ref="C65:I65"/>
    <mergeCell ref="B70:I70"/>
  </mergeCells>
  <hyperlinks>
    <hyperlink ref="M2" location="'HARCAMA BİRİMLERİ ÖMK LİSTELERİ'!A1" display="Ana Sayfa"/>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745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746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46.5" customHeight="1" x14ac:dyDescent="0.25">
      <c r="B12" s="11">
        <v>1</v>
      </c>
      <c r="C12" s="175" t="s">
        <v>178</v>
      </c>
      <c r="D12" s="175"/>
      <c r="E12" s="175"/>
      <c r="F12" s="175"/>
      <c r="G12" s="175"/>
      <c r="H12" s="175"/>
      <c r="I12" s="175"/>
      <c r="J12" s="24"/>
      <c r="K12" s="49"/>
      <c r="L12" s="49"/>
    </row>
    <row r="13" spans="2:13" s="33" customFormat="1" ht="46.5" customHeight="1" x14ac:dyDescent="0.25">
      <c r="B13" s="11" t="s">
        <v>65</v>
      </c>
      <c r="C13" s="175" t="s">
        <v>179</v>
      </c>
      <c r="D13" s="175"/>
      <c r="E13" s="175"/>
      <c r="F13" s="175"/>
      <c r="G13" s="175"/>
      <c r="H13" s="175"/>
      <c r="I13" s="175"/>
      <c r="J13" s="24"/>
      <c r="K13" s="49"/>
      <c r="L13" s="49"/>
    </row>
    <row r="14" spans="2:13" s="33" customFormat="1" ht="46.5" customHeight="1" x14ac:dyDescent="0.25">
      <c r="B14" s="11" t="s">
        <v>77</v>
      </c>
      <c r="C14" s="175" t="s">
        <v>180</v>
      </c>
      <c r="D14" s="175"/>
      <c r="E14" s="175"/>
      <c r="F14" s="175"/>
      <c r="G14" s="175"/>
      <c r="H14" s="175"/>
      <c r="I14" s="175"/>
      <c r="J14" s="24"/>
      <c r="K14" s="49"/>
      <c r="L14" s="49"/>
    </row>
    <row r="15" spans="2:13" s="33" customFormat="1" ht="46.5" customHeight="1" x14ac:dyDescent="0.25">
      <c r="B15" s="11" t="s">
        <v>79</v>
      </c>
      <c r="C15" s="175" t="s">
        <v>181</v>
      </c>
      <c r="D15" s="175"/>
      <c r="E15" s="175"/>
      <c r="F15" s="175"/>
      <c r="G15" s="175"/>
      <c r="H15" s="175"/>
      <c r="I15" s="175"/>
      <c r="J15" s="24"/>
      <c r="K15" s="49"/>
      <c r="L15" s="49"/>
    </row>
    <row r="16" spans="2:13" s="33" customFormat="1" ht="46.5" customHeight="1" x14ac:dyDescent="0.25">
      <c r="B16" s="11" t="s">
        <v>14</v>
      </c>
      <c r="C16" s="175" t="s">
        <v>747</v>
      </c>
      <c r="D16" s="175"/>
      <c r="E16" s="175"/>
      <c r="F16" s="175"/>
      <c r="G16" s="175"/>
      <c r="H16" s="175"/>
      <c r="I16" s="175"/>
      <c r="J16" s="24"/>
      <c r="K16" s="49"/>
      <c r="L16" s="49"/>
    </row>
    <row r="17" spans="2:12" s="33" customFormat="1" ht="46.5" customHeight="1" x14ac:dyDescent="0.25">
      <c r="B17" s="11" t="s">
        <v>68</v>
      </c>
      <c r="C17" s="175" t="s">
        <v>182</v>
      </c>
      <c r="D17" s="175"/>
      <c r="E17" s="175"/>
      <c r="F17" s="175"/>
      <c r="G17" s="175"/>
      <c r="H17" s="175"/>
      <c r="I17" s="175"/>
      <c r="J17" s="24"/>
      <c r="K17" s="49"/>
      <c r="L17" s="49"/>
    </row>
    <row r="18" spans="2:12" s="33" customFormat="1" ht="46.5" customHeight="1" x14ac:dyDescent="0.25">
      <c r="B18" s="11" t="s">
        <v>392</v>
      </c>
      <c r="C18" s="175" t="s">
        <v>80</v>
      </c>
      <c r="D18" s="175"/>
      <c r="E18" s="175"/>
      <c r="F18" s="175"/>
      <c r="G18" s="175"/>
      <c r="H18" s="175"/>
      <c r="I18" s="175"/>
      <c r="J18" s="24"/>
      <c r="K18" s="49"/>
      <c r="L18" s="49"/>
    </row>
    <row r="19" spans="2:12" s="33" customFormat="1" ht="46.5" customHeight="1" x14ac:dyDescent="0.25">
      <c r="B19" s="11" t="s">
        <v>471</v>
      </c>
      <c r="C19" s="175" t="s">
        <v>748</v>
      </c>
      <c r="D19" s="175"/>
      <c r="E19" s="175"/>
      <c r="F19" s="175"/>
      <c r="G19" s="175"/>
      <c r="H19" s="175"/>
      <c r="I19" s="175"/>
      <c r="J19" s="24"/>
      <c r="K19" s="49"/>
      <c r="L19" s="49"/>
    </row>
    <row r="20" spans="2:12" s="33" customFormat="1" ht="46.5" customHeight="1" x14ac:dyDescent="0.25">
      <c r="B20" s="11" t="s">
        <v>534</v>
      </c>
      <c r="C20" s="176" t="s">
        <v>749</v>
      </c>
      <c r="D20" s="177"/>
      <c r="E20" s="177"/>
      <c r="F20" s="177"/>
      <c r="G20" s="177"/>
      <c r="H20" s="177"/>
      <c r="I20" s="178"/>
      <c r="J20" s="24"/>
      <c r="K20" s="49"/>
      <c r="L20" s="49"/>
    </row>
    <row r="21" spans="2:12" s="33" customFormat="1" ht="46.5" customHeight="1" x14ac:dyDescent="0.25">
      <c r="B21" s="11" t="s">
        <v>693</v>
      </c>
      <c r="C21" s="175" t="s">
        <v>750</v>
      </c>
      <c r="D21" s="175"/>
      <c r="E21" s="175"/>
      <c r="F21" s="175"/>
      <c r="G21" s="175"/>
      <c r="H21" s="175"/>
      <c r="I21" s="175"/>
      <c r="J21" s="24"/>
      <c r="K21" s="49"/>
      <c r="L21" s="49"/>
    </row>
    <row r="22" spans="2:12" s="33" customFormat="1" ht="46.5" customHeight="1" x14ac:dyDescent="0.25">
      <c r="B22" s="11" t="s">
        <v>16</v>
      </c>
      <c r="C22" s="175" t="s">
        <v>751</v>
      </c>
      <c r="D22" s="175"/>
      <c r="E22" s="175"/>
      <c r="F22" s="175"/>
      <c r="G22" s="175"/>
      <c r="H22" s="175"/>
      <c r="I22" s="175"/>
      <c r="J22" s="24"/>
      <c r="K22" s="49"/>
      <c r="L22" s="49"/>
    </row>
    <row r="23" spans="2:12" s="33" customFormat="1" ht="46.5" customHeight="1" x14ac:dyDescent="0.25">
      <c r="B23" s="11" t="s">
        <v>124</v>
      </c>
      <c r="C23" s="176" t="s">
        <v>752</v>
      </c>
      <c r="D23" s="177"/>
      <c r="E23" s="177"/>
      <c r="F23" s="177"/>
      <c r="G23" s="177"/>
      <c r="H23" s="177"/>
      <c r="I23" s="178"/>
      <c r="J23" s="24"/>
      <c r="K23" s="49"/>
      <c r="L23" s="49"/>
    </row>
    <row r="24" spans="2:12" s="33" customFormat="1" ht="46.5" customHeight="1" x14ac:dyDescent="0.25">
      <c r="B24" s="11" t="s">
        <v>18</v>
      </c>
      <c r="C24" s="219" t="s">
        <v>753</v>
      </c>
      <c r="D24" s="219"/>
      <c r="E24" s="219"/>
      <c r="F24" s="219"/>
      <c r="G24" s="219"/>
      <c r="H24" s="219"/>
      <c r="I24" s="219"/>
      <c r="J24" s="24"/>
      <c r="K24" s="49"/>
      <c r="L24" s="49"/>
    </row>
    <row r="25" spans="2:12" s="33" customFormat="1" ht="46.5" customHeight="1" x14ac:dyDescent="0.25">
      <c r="B25" s="42">
        <v>5</v>
      </c>
      <c r="C25" s="175" t="s">
        <v>552</v>
      </c>
      <c r="D25" s="175"/>
      <c r="E25" s="175"/>
      <c r="F25" s="175"/>
      <c r="G25" s="175"/>
      <c r="H25" s="175"/>
      <c r="I25" s="175"/>
      <c r="J25" s="24"/>
      <c r="K25" s="49"/>
      <c r="L25" s="49"/>
    </row>
    <row r="26" spans="2:12" s="33" customFormat="1" ht="46.5" customHeight="1" x14ac:dyDescent="0.25">
      <c r="B26" s="11" t="s">
        <v>356</v>
      </c>
      <c r="C26" s="175" t="s">
        <v>553</v>
      </c>
      <c r="D26" s="175"/>
      <c r="E26" s="175"/>
      <c r="F26" s="175"/>
      <c r="G26" s="175"/>
      <c r="H26" s="175"/>
      <c r="I26" s="175"/>
      <c r="J26" s="24"/>
      <c r="K26" s="49"/>
      <c r="L26" s="49"/>
    </row>
    <row r="27" spans="2:12" s="33" customFormat="1" ht="46.5" customHeight="1" x14ac:dyDescent="0.25">
      <c r="B27" s="11" t="s">
        <v>358</v>
      </c>
      <c r="C27" s="175" t="s">
        <v>242</v>
      </c>
      <c r="D27" s="175"/>
      <c r="E27" s="175"/>
      <c r="F27" s="175"/>
      <c r="G27" s="175"/>
      <c r="H27" s="175"/>
      <c r="I27" s="175"/>
      <c r="J27" s="24"/>
      <c r="K27" s="49"/>
      <c r="L27" s="49"/>
    </row>
    <row r="28" spans="2:12" s="33" customFormat="1" ht="46.5" customHeight="1" x14ac:dyDescent="0.25">
      <c r="B28" s="11" t="s">
        <v>360</v>
      </c>
      <c r="C28" s="175" t="s">
        <v>554</v>
      </c>
      <c r="D28" s="175"/>
      <c r="E28" s="175"/>
      <c r="F28" s="175"/>
      <c r="G28" s="175"/>
      <c r="H28" s="175"/>
      <c r="I28" s="175"/>
      <c r="J28" s="24"/>
      <c r="K28" s="49"/>
      <c r="L28" s="49"/>
    </row>
    <row r="29" spans="2:12" s="33" customFormat="1" ht="46.5" customHeight="1" x14ac:dyDescent="0.25">
      <c r="B29" s="11" t="s">
        <v>362</v>
      </c>
      <c r="C29" s="176" t="s">
        <v>754</v>
      </c>
      <c r="D29" s="177"/>
      <c r="E29" s="177"/>
      <c r="F29" s="177"/>
      <c r="G29" s="177"/>
      <c r="H29" s="177"/>
      <c r="I29" s="178"/>
      <c r="J29" s="24"/>
      <c r="K29" s="49"/>
      <c r="L29" s="49"/>
    </row>
    <row r="30" spans="2:12" s="33" customFormat="1" ht="46.5" customHeight="1" x14ac:dyDescent="0.25">
      <c r="B30" s="11" t="s">
        <v>22</v>
      </c>
      <c r="C30" s="223" t="s">
        <v>755</v>
      </c>
      <c r="D30" s="223"/>
      <c r="E30" s="223"/>
      <c r="F30" s="223"/>
      <c r="G30" s="223"/>
      <c r="H30" s="223"/>
      <c r="I30" s="223"/>
      <c r="J30" s="24"/>
      <c r="K30" s="49"/>
      <c r="L30" s="49"/>
    </row>
    <row r="31" spans="2:12" s="33" customFormat="1" ht="46.5" customHeight="1" x14ac:dyDescent="0.25">
      <c r="B31" s="11" t="s">
        <v>24</v>
      </c>
      <c r="C31" s="223" t="s">
        <v>193</v>
      </c>
      <c r="D31" s="223"/>
      <c r="E31" s="223"/>
      <c r="F31" s="223"/>
      <c r="G31" s="223"/>
      <c r="H31" s="223"/>
      <c r="I31" s="223"/>
      <c r="J31" s="24"/>
      <c r="K31" s="49"/>
      <c r="L31" s="49"/>
    </row>
    <row r="32" spans="2:12" s="33" customFormat="1" ht="46.5" customHeight="1" x14ac:dyDescent="0.25">
      <c r="B32" s="11" t="s">
        <v>26</v>
      </c>
      <c r="C32" s="223" t="s">
        <v>194</v>
      </c>
      <c r="D32" s="223"/>
      <c r="E32" s="223"/>
      <c r="F32" s="223"/>
      <c r="G32" s="223"/>
      <c r="H32" s="223"/>
      <c r="I32" s="223"/>
      <c r="J32" s="24"/>
      <c r="K32" s="49"/>
      <c r="L32" s="49"/>
    </row>
    <row r="33" spans="2:12" s="33" customFormat="1" ht="46.5" customHeight="1" x14ac:dyDescent="0.25">
      <c r="B33" s="11" t="s">
        <v>28</v>
      </c>
      <c r="C33" s="223" t="s">
        <v>195</v>
      </c>
      <c r="D33" s="223"/>
      <c r="E33" s="223"/>
      <c r="F33" s="223"/>
      <c r="G33" s="223"/>
      <c r="H33" s="223"/>
      <c r="I33" s="223"/>
      <c r="J33" s="24"/>
      <c r="K33" s="49"/>
      <c r="L33" s="49"/>
    </row>
    <row r="34" spans="2:12" s="33" customFormat="1" ht="46.5" customHeight="1" x14ac:dyDescent="0.25">
      <c r="B34" s="11" t="s">
        <v>44</v>
      </c>
      <c r="C34" s="175" t="s">
        <v>137</v>
      </c>
      <c r="D34" s="175"/>
      <c r="E34" s="175"/>
      <c r="F34" s="175"/>
      <c r="G34" s="175"/>
      <c r="H34" s="175"/>
      <c r="I34" s="175"/>
      <c r="J34" s="24"/>
      <c r="K34" s="49"/>
      <c r="L34" s="49"/>
    </row>
    <row r="35" spans="2:12" s="33" customFormat="1" ht="46.5" customHeight="1" x14ac:dyDescent="0.25">
      <c r="B35" s="11" t="s">
        <v>246</v>
      </c>
      <c r="C35" s="175" t="s">
        <v>409</v>
      </c>
      <c r="D35" s="175"/>
      <c r="E35" s="175"/>
      <c r="F35" s="175"/>
      <c r="G35" s="175"/>
      <c r="H35" s="175"/>
      <c r="I35" s="175"/>
      <c r="J35" s="24"/>
      <c r="K35" s="49"/>
      <c r="L35" s="49"/>
    </row>
    <row r="36" spans="2:12" s="33" customFormat="1" ht="46.5" customHeight="1" x14ac:dyDescent="0.25">
      <c r="B36" s="11" t="s">
        <v>248</v>
      </c>
      <c r="C36" s="175" t="s">
        <v>558</v>
      </c>
      <c r="D36" s="175"/>
      <c r="E36" s="175"/>
      <c r="F36" s="175"/>
      <c r="G36" s="175"/>
      <c r="H36" s="175"/>
      <c r="I36" s="175"/>
      <c r="J36" s="24"/>
      <c r="K36" s="49"/>
      <c r="L36" s="49"/>
    </row>
    <row r="37" spans="2:12" s="33" customFormat="1" ht="46.5" customHeight="1" x14ac:dyDescent="0.25">
      <c r="B37" s="11" t="s">
        <v>250</v>
      </c>
      <c r="C37" s="219" t="s">
        <v>559</v>
      </c>
      <c r="D37" s="219"/>
      <c r="E37" s="219"/>
      <c r="F37" s="219"/>
      <c r="G37" s="219"/>
      <c r="H37" s="219"/>
      <c r="I37" s="219"/>
      <c r="J37" s="24"/>
      <c r="K37" s="49"/>
      <c r="L37" s="49"/>
    </row>
    <row r="38" spans="2:12" s="33" customFormat="1" ht="46.5" customHeight="1" x14ac:dyDescent="0.25">
      <c r="B38" s="11" t="s">
        <v>46</v>
      </c>
      <c r="C38" s="175" t="s">
        <v>125</v>
      </c>
      <c r="D38" s="175"/>
      <c r="E38" s="175"/>
      <c r="F38" s="175"/>
      <c r="G38" s="175"/>
      <c r="H38" s="175"/>
      <c r="I38" s="175"/>
      <c r="J38" s="24"/>
      <c r="K38" s="49"/>
      <c r="L38" s="49"/>
    </row>
    <row r="39" spans="2:12" s="33" customFormat="1" ht="46.5" customHeight="1" x14ac:dyDescent="0.25">
      <c r="B39" s="11" t="s">
        <v>89</v>
      </c>
      <c r="C39" s="175" t="s">
        <v>127</v>
      </c>
      <c r="D39" s="175"/>
      <c r="E39" s="175"/>
      <c r="F39" s="175"/>
      <c r="G39" s="175"/>
      <c r="H39" s="175"/>
      <c r="I39" s="175"/>
      <c r="J39" s="24"/>
      <c r="K39" s="49"/>
      <c r="L39" s="49"/>
    </row>
    <row r="40" spans="2:12" s="33" customFormat="1" ht="46.5" customHeight="1" x14ac:dyDescent="0.25">
      <c r="B40" s="11" t="s">
        <v>90</v>
      </c>
      <c r="C40" s="175" t="s">
        <v>200</v>
      </c>
      <c r="D40" s="175"/>
      <c r="E40" s="175"/>
      <c r="F40" s="175"/>
      <c r="G40" s="175"/>
      <c r="H40" s="175"/>
      <c r="I40" s="175"/>
      <c r="J40" s="24"/>
      <c r="K40" s="49"/>
      <c r="L40" s="49"/>
    </row>
    <row r="41" spans="2:12" s="33" customFormat="1" ht="46.5" customHeight="1" x14ac:dyDescent="0.25">
      <c r="B41" s="11" t="s">
        <v>255</v>
      </c>
      <c r="C41" s="175" t="s">
        <v>129</v>
      </c>
      <c r="D41" s="175"/>
      <c r="E41" s="175"/>
      <c r="F41" s="175"/>
      <c r="G41" s="175"/>
      <c r="H41" s="175"/>
      <c r="I41" s="175"/>
      <c r="J41" s="24"/>
      <c r="K41" s="49"/>
      <c r="L41" s="49"/>
    </row>
    <row r="42" spans="2:12" s="33" customFormat="1" ht="46.5" customHeight="1" x14ac:dyDescent="0.25">
      <c r="B42" s="11" t="s">
        <v>261</v>
      </c>
      <c r="C42" s="219" t="s">
        <v>555</v>
      </c>
      <c r="D42" s="219"/>
      <c r="E42" s="219"/>
      <c r="F42" s="219"/>
      <c r="G42" s="219"/>
      <c r="H42" s="219"/>
      <c r="I42" s="219"/>
      <c r="J42" s="24"/>
      <c r="K42" s="49"/>
      <c r="L42" s="49"/>
    </row>
    <row r="43" spans="2:12" s="33" customFormat="1" ht="46.5" customHeight="1" x14ac:dyDescent="0.25">
      <c r="B43" s="11" t="s">
        <v>265</v>
      </c>
      <c r="C43" s="175" t="s">
        <v>205</v>
      </c>
      <c r="D43" s="175"/>
      <c r="E43" s="175"/>
      <c r="F43" s="175"/>
      <c r="G43" s="175"/>
      <c r="H43" s="175"/>
      <c r="I43" s="175"/>
      <c r="J43" s="24"/>
      <c r="K43" s="49"/>
      <c r="L43" s="49"/>
    </row>
    <row r="44" spans="2:12" s="33" customFormat="1" ht="46.5" customHeight="1" x14ac:dyDescent="0.25">
      <c r="B44" s="11" t="s">
        <v>756</v>
      </c>
      <c r="C44" s="175" t="s">
        <v>207</v>
      </c>
      <c r="D44" s="175"/>
      <c r="E44" s="175"/>
      <c r="F44" s="175"/>
      <c r="G44" s="175"/>
      <c r="H44" s="175"/>
      <c r="I44" s="175"/>
      <c r="J44" s="24"/>
      <c r="K44" s="49"/>
      <c r="L44" s="49"/>
    </row>
    <row r="45" spans="2:12" s="33" customFormat="1" ht="46.5" customHeight="1" x14ac:dyDescent="0.25">
      <c r="B45" s="57">
        <v>9</v>
      </c>
      <c r="C45" s="175" t="s">
        <v>210</v>
      </c>
      <c r="D45" s="175"/>
      <c r="E45" s="175"/>
      <c r="F45" s="175"/>
      <c r="G45" s="175"/>
      <c r="H45" s="175"/>
      <c r="I45" s="175"/>
      <c r="J45" s="24"/>
      <c r="K45" s="49"/>
      <c r="L45" s="49"/>
    </row>
    <row r="46" spans="2:12" s="33" customFormat="1" ht="46.5" customHeight="1" x14ac:dyDescent="0.25">
      <c r="B46" s="11" t="s">
        <v>197</v>
      </c>
      <c r="C46" s="175" t="s">
        <v>211</v>
      </c>
      <c r="D46" s="175"/>
      <c r="E46" s="175"/>
      <c r="F46" s="175"/>
      <c r="G46" s="175"/>
      <c r="H46" s="175"/>
      <c r="I46" s="175"/>
      <c r="J46" s="24"/>
      <c r="K46" s="49"/>
      <c r="L46" s="49"/>
    </row>
    <row r="47" spans="2:12" s="33" customFormat="1" ht="46.5" customHeight="1" x14ac:dyDescent="0.25">
      <c r="B47" s="11" t="s">
        <v>268</v>
      </c>
      <c r="C47" s="175" t="s">
        <v>212</v>
      </c>
      <c r="D47" s="175"/>
      <c r="E47" s="175"/>
      <c r="F47" s="175"/>
      <c r="G47" s="175"/>
      <c r="H47" s="175"/>
      <c r="I47" s="175"/>
      <c r="J47" s="24"/>
      <c r="K47" s="49"/>
      <c r="L47" s="49"/>
    </row>
    <row r="48" spans="2:12" s="33" customFormat="1" ht="46.5" customHeight="1" x14ac:dyDescent="0.25">
      <c r="B48" s="11" t="s">
        <v>270</v>
      </c>
      <c r="C48" s="175" t="s">
        <v>412</v>
      </c>
      <c r="D48" s="175"/>
      <c r="E48" s="175"/>
      <c r="F48" s="175"/>
      <c r="G48" s="175"/>
      <c r="H48" s="175"/>
      <c r="I48" s="175"/>
      <c r="J48" s="24"/>
      <c r="K48" s="49"/>
      <c r="L48" s="49"/>
    </row>
    <row r="49" spans="2:12" s="33" customFormat="1" ht="46.5" customHeight="1" x14ac:dyDescent="0.25">
      <c r="B49" s="11" t="s">
        <v>272</v>
      </c>
      <c r="C49" s="175" t="s">
        <v>214</v>
      </c>
      <c r="D49" s="175"/>
      <c r="E49" s="175"/>
      <c r="F49" s="175"/>
      <c r="G49" s="175"/>
      <c r="H49" s="175"/>
      <c r="I49" s="175"/>
      <c r="J49" s="24"/>
      <c r="K49" s="49"/>
      <c r="L49" s="49"/>
    </row>
    <row r="50" spans="2:12" s="33" customFormat="1" ht="46.5" customHeight="1" x14ac:dyDescent="0.25">
      <c r="B50" s="11" t="s">
        <v>757</v>
      </c>
      <c r="C50" s="175" t="s">
        <v>216</v>
      </c>
      <c r="D50" s="175"/>
      <c r="E50" s="175"/>
      <c r="F50" s="175"/>
      <c r="G50" s="175"/>
      <c r="H50" s="175"/>
      <c r="I50" s="175"/>
      <c r="J50" s="24"/>
      <c r="K50" s="49"/>
      <c r="L50" s="49"/>
    </row>
    <row r="51" spans="2:12" s="33" customFormat="1" ht="46.5" customHeight="1" x14ac:dyDescent="0.25">
      <c r="B51" s="11" t="s">
        <v>50</v>
      </c>
      <c r="C51" s="175" t="s">
        <v>217</v>
      </c>
      <c r="D51" s="175"/>
      <c r="E51" s="175"/>
      <c r="F51" s="175"/>
      <c r="G51" s="175"/>
      <c r="H51" s="175"/>
      <c r="I51" s="175"/>
      <c r="J51" s="24"/>
      <c r="K51" s="49"/>
      <c r="L51" s="49"/>
    </row>
    <row r="52" spans="2:12" s="33" customFormat="1" ht="46.5" customHeight="1" x14ac:dyDescent="0.25">
      <c r="B52" s="11" t="s">
        <v>171</v>
      </c>
      <c r="C52" s="175" t="s">
        <v>219</v>
      </c>
      <c r="D52" s="175"/>
      <c r="E52" s="175"/>
      <c r="F52" s="175"/>
      <c r="G52" s="175"/>
      <c r="H52" s="175"/>
      <c r="I52" s="175"/>
      <c r="J52" s="24"/>
      <c r="K52" s="49"/>
      <c r="L52" s="49"/>
    </row>
    <row r="53" spans="2:12" s="33" customFormat="1" ht="46.5" customHeight="1" x14ac:dyDescent="0.25">
      <c r="B53" s="11" t="s">
        <v>172</v>
      </c>
      <c r="C53" s="175" t="s">
        <v>221</v>
      </c>
      <c r="D53" s="175"/>
      <c r="E53" s="175"/>
      <c r="F53" s="175"/>
      <c r="G53" s="175"/>
      <c r="H53" s="175"/>
      <c r="I53" s="175"/>
      <c r="J53" s="24"/>
      <c r="K53" s="49"/>
      <c r="L53" s="49"/>
    </row>
    <row r="54" spans="2:12" s="33" customFormat="1" ht="46.5" customHeight="1" x14ac:dyDescent="0.25">
      <c r="B54" s="11" t="s">
        <v>758</v>
      </c>
      <c r="C54" s="175" t="s">
        <v>223</v>
      </c>
      <c r="D54" s="175"/>
      <c r="E54" s="175"/>
      <c r="F54" s="175"/>
      <c r="G54" s="175"/>
      <c r="H54" s="175"/>
      <c r="I54" s="175"/>
      <c r="J54" s="12"/>
      <c r="K54" s="12"/>
      <c r="L54" s="12"/>
    </row>
    <row r="55" spans="2:12" s="33" customFormat="1" ht="46.5" customHeight="1" x14ac:dyDescent="0.25">
      <c r="B55" s="11" t="s">
        <v>52</v>
      </c>
      <c r="C55" s="175" t="s">
        <v>224</v>
      </c>
      <c r="D55" s="175"/>
      <c r="E55" s="175"/>
      <c r="F55" s="175"/>
      <c r="G55" s="175"/>
      <c r="H55" s="175"/>
      <c r="I55" s="175"/>
      <c r="J55" s="12"/>
      <c r="K55" s="12"/>
      <c r="L55" s="12"/>
    </row>
    <row r="56" spans="2:12" s="33" customFormat="1" ht="46.5" customHeight="1" x14ac:dyDescent="0.25">
      <c r="B56" s="11" t="s">
        <v>54</v>
      </c>
      <c r="C56" s="175" t="s">
        <v>53</v>
      </c>
      <c r="D56" s="175"/>
      <c r="E56" s="175"/>
      <c r="F56" s="175"/>
      <c r="G56" s="175"/>
      <c r="H56" s="175"/>
      <c r="I56" s="175"/>
      <c r="J56" s="12"/>
      <c r="K56" s="12"/>
      <c r="L56" s="12"/>
    </row>
    <row r="57" spans="2:12" s="33" customFormat="1" ht="46.5" customHeight="1" x14ac:dyDescent="0.25">
      <c r="B57" s="11" t="s">
        <v>108</v>
      </c>
      <c r="C57" s="175" t="s">
        <v>225</v>
      </c>
      <c r="D57" s="175"/>
      <c r="E57" s="175"/>
      <c r="F57" s="175"/>
      <c r="G57" s="175"/>
      <c r="H57" s="175"/>
      <c r="I57" s="175"/>
      <c r="J57" s="12"/>
      <c r="K57" s="12"/>
      <c r="L57" s="12"/>
    </row>
    <row r="58" spans="2:12" s="33" customFormat="1" ht="46.5" customHeight="1" x14ac:dyDescent="0.25">
      <c r="B58" s="11" t="s">
        <v>218</v>
      </c>
      <c r="C58" s="175" t="s">
        <v>227</v>
      </c>
      <c r="D58" s="175"/>
      <c r="E58" s="175"/>
      <c r="F58" s="175"/>
      <c r="G58" s="175"/>
      <c r="H58" s="175"/>
      <c r="I58" s="175"/>
      <c r="J58" s="12"/>
      <c r="K58" s="12"/>
      <c r="L58" s="12"/>
    </row>
    <row r="59" spans="2:12" s="33" customFormat="1" ht="46.5" customHeight="1" x14ac:dyDescent="0.25">
      <c r="B59" s="11" t="s">
        <v>220</v>
      </c>
      <c r="C59" s="175" t="s">
        <v>460</v>
      </c>
      <c r="D59" s="175"/>
      <c r="E59" s="175"/>
      <c r="F59" s="175"/>
      <c r="G59" s="175"/>
      <c r="H59" s="175"/>
      <c r="I59" s="175"/>
      <c r="J59" s="12"/>
      <c r="K59" s="12"/>
      <c r="L59" s="12"/>
    </row>
    <row r="60" spans="2:12" s="33" customFormat="1" ht="46.5" customHeight="1" x14ac:dyDescent="0.25">
      <c r="B60" s="11" t="s">
        <v>759</v>
      </c>
      <c r="C60" s="175" t="s">
        <v>386</v>
      </c>
      <c r="D60" s="175"/>
      <c r="E60" s="175"/>
      <c r="F60" s="175"/>
      <c r="G60" s="175"/>
      <c r="H60" s="175"/>
      <c r="I60" s="175"/>
      <c r="J60" s="12"/>
      <c r="K60" s="12"/>
      <c r="L60" s="12"/>
    </row>
    <row r="61" spans="2:12" s="33" customFormat="1" ht="46.5" customHeight="1" x14ac:dyDescent="0.25">
      <c r="B61" s="11" t="s">
        <v>760</v>
      </c>
      <c r="C61" s="176" t="s">
        <v>738</v>
      </c>
      <c r="D61" s="177"/>
      <c r="E61" s="177"/>
      <c r="F61" s="177"/>
      <c r="G61" s="177"/>
      <c r="H61" s="177"/>
      <c r="I61" s="178"/>
      <c r="J61" s="12"/>
      <c r="K61" s="12"/>
      <c r="L61" s="12"/>
    </row>
    <row r="62" spans="2:12" s="33" customFormat="1" ht="46.5" customHeight="1" x14ac:dyDescent="0.25">
      <c r="B62" s="11" t="s">
        <v>110</v>
      </c>
      <c r="C62" s="219" t="s">
        <v>723</v>
      </c>
      <c r="D62" s="219"/>
      <c r="E62" s="219"/>
      <c r="F62" s="219"/>
      <c r="G62" s="219"/>
      <c r="H62" s="219"/>
      <c r="I62" s="219"/>
      <c r="J62" s="12"/>
      <c r="K62" s="12"/>
      <c r="L62" s="12"/>
    </row>
    <row r="63" spans="2:12" s="33" customFormat="1" ht="46.5" customHeight="1" x14ac:dyDescent="0.25">
      <c r="B63" s="26">
        <v>15</v>
      </c>
      <c r="C63" s="175" t="s">
        <v>55</v>
      </c>
      <c r="D63" s="175"/>
      <c r="E63" s="175"/>
      <c r="F63" s="175"/>
      <c r="G63" s="175"/>
      <c r="H63" s="175"/>
      <c r="I63" s="175"/>
      <c r="J63" s="12"/>
      <c r="K63" s="12"/>
      <c r="L63" s="12"/>
    </row>
    <row r="64" spans="2:12" s="33" customFormat="1" ht="46.5" customHeight="1" x14ac:dyDescent="0.25">
      <c r="B64" s="10" t="s">
        <v>226</v>
      </c>
      <c r="C64" s="175" t="s">
        <v>57</v>
      </c>
      <c r="D64" s="175"/>
      <c r="E64" s="175"/>
      <c r="F64" s="175"/>
      <c r="G64" s="175"/>
      <c r="H64" s="175"/>
      <c r="I64" s="175"/>
      <c r="J64" s="12"/>
      <c r="K64" s="12"/>
      <c r="L64" s="12"/>
    </row>
    <row r="65" spans="2:12" s="33" customFormat="1" ht="46.5" customHeight="1" x14ac:dyDescent="0.25">
      <c r="B65" s="10" t="s">
        <v>228</v>
      </c>
      <c r="C65" s="175" t="s">
        <v>59</v>
      </c>
      <c r="D65" s="175"/>
      <c r="E65" s="175"/>
      <c r="F65" s="175"/>
      <c r="G65" s="175"/>
      <c r="H65" s="175"/>
      <c r="I65" s="175"/>
      <c r="J65" s="12"/>
      <c r="K65" s="12"/>
      <c r="L65" s="12"/>
    </row>
    <row r="66" spans="2:12" ht="75" customHeight="1" x14ac:dyDescent="0.25">
      <c r="B66" s="174" t="s">
        <v>60</v>
      </c>
      <c r="C66" s="174"/>
      <c r="D66" s="174"/>
      <c r="E66" s="174"/>
      <c r="F66" s="174"/>
      <c r="G66" s="174"/>
      <c r="H66" s="174"/>
      <c r="I66" s="174"/>
      <c r="J66" s="171" t="s">
        <v>61</v>
      </c>
      <c r="K66" s="172"/>
      <c r="L66" s="173"/>
    </row>
  </sheetData>
  <mergeCells count="66">
    <mergeCell ref="B10:C10"/>
    <mergeCell ref="D10:L10"/>
    <mergeCell ref="B2:C6"/>
    <mergeCell ref="B7:L7"/>
    <mergeCell ref="B8:C8"/>
    <mergeCell ref="D8:L8"/>
    <mergeCell ref="B9:C9"/>
    <mergeCell ref="D9:L9"/>
    <mergeCell ref="D2:L6"/>
    <mergeCell ref="C25:I25"/>
    <mergeCell ref="C11:I11"/>
    <mergeCell ref="C12:I12"/>
    <mergeCell ref="C13:I13"/>
    <mergeCell ref="C14:I14"/>
    <mergeCell ref="C15:I15"/>
    <mergeCell ref="C16:I16"/>
    <mergeCell ref="C23:I23"/>
    <mergeCell ref="C20:I20"/>
    <mergeCell ref="C21:I21"/>
    <mergeCell ref="C17:I17"/>
    <mergeCell ref="C18:I18"/>
    <mergeCell ref="C19:I19"/>
    <mergeCell ref="C22:I22"/>
    <mergeCell ref="C24:I24"/>
    <mergeCell ref="C38:I38"/>
    <mergeCell ref="C26:I26"/>
    <mergeCell ref="C27:I27"/>
    <mergeCell ref="C28:I28"/>
    <mergeCell ref="C30:I30"/>
    <mergeCell ref="C31:I31"/>
    <mergeCell ref="C32:I32"/>
    <mergeCell ref="C33:I33"/>
    <mergeCell ref="C34:I34"/>
    <mergeCell ref="C35:I35"/>
    <mergeCell ref="C36:I36"/>
    <mergeCell ref="C37:I37"/>
    <mergeCell ref="C29:I29"/>
    <mergeCell ref="C62:I62"/>
    <mergeCell ref="C61:I61"/>
    <mergeCell ref="C50:I50"/>
    <mergeCell ref="C39:I39"/>
    <mergeCell ref="C40:I40"/>
    <mergeCell ref="C41:I41"/>
    <mergeCell ref="C42:I42"/>
    <mergeCell ref="C43:I43"/>
    <mergeCell ref="C44:I44"/>
    <mergeCell ref="C45:I45"/>
    <mergeCell ref="C46:I46"/>
    <mergeCell ref="C47:I47"/>
    <mergeCell ref="C48:I48"/>
    <mergeCell ref="C49:I49"/>
    <mergeCell ref="C56:I56"/>
    <mergeCell ref="C57:I57"/>
    <mergeCell ref="C58:I58"/>
    <mergeCell ref="C59:I59"/>
    <mergeCell ref="C60:I60"/>
    <mergeCell ref="C51:I51"/>
    <mergeCell ref="C52:I52"/>
    <mergeCell ref="C53:I53"/>
    <mergeCell ref="C54:I54"/>
    <mergeCell ref="C55:I55"/>
    <mergeCell ref="C64:I64"/>
    <mergeCell ref="C65:I65"/>
    <mergeCell ref="B66:I66"/>
    <mergeCell ref="J66:L66"/>
    <mergeCell ref="C63:I63"/>
  </mergeCells>
  <hyperlinks>
    <hyperlink ref="M2" location="'HARCAMA BİRİMLERİ ÖMK LİSTELERİ'!A1" display="Ana Sayfa"/>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62"/>
  <sheetViews>
    <sheetView workbookViewId="0"/>
  </sheetViews>
  <sheetFormatPr defaultRowHeight="15" x14ac:dyDescent="0.25"/>
  <cols>
    <col min="1" max="1" width="5" customWidth="1"/>
    <col min="9" max="9" width="38" customWidth="1"/>
    <col min="12" max="12" width="36.140625" customWidth="1"/>
  </cols>
  <sheetData>
    <row r="1" spans="1:13" ht="9.75" customHeight="1" x14ac:dyDescent="0.25">
      <c r="A1" s="3"/>
      <c r="B1" s="9"/>
      <c r="C1" s="3"/>
      <c r="D1" s="3"/>
      <c r="E1" s="3"/>
      <c r="F1" s="3"/>
      <c r="G1" s="3"/>
      <c r="H1" s="3"/>
      <c r="I1" s="3"/>
      <c r="J1" s="3"/>
      <c r="K1" s="3"/>
      <c r="L1" s="3"/>
    </row>
    <row r="2" spans="1:13" ht="15.75" x14ac:dyDescent="0.25">
      <c r="A2" s="3"/>
      <c r="B2" s="179"/>
      <c r="C2" s="179"/>
      <c r="D2" s="230" t="s">
        <v>761</v>
      </c>
      <c r="E2" s="231"/>
      <c r="F2" s="231"/>
      <c r="G2" s="231"/>
      <c r="H2" s="231"/>
      <c r="I2" s="231"/>
      <c r="J2" s="275"/>
      <c r="K2" s="275"/>
      <c r="L2" s="276"/>
    </row>
    <row r="3" spans="1:13" ht="15.75" x14ac:dyDescent="0.25">
      <c r="A3" s="3"/>
      <c r="B3" s="179"/>
      <c r="C3" s="179"/>
      <c r="D3" s="234"/>
      <c r="E3" s="235"/>
      <c r="F3" s="235"/>
      <c r="G3" s="235"/>
      <c r="H3" s="235"/>
      <c r="I3" s="235"/>
      <c r="J3" s="139"/>
      <c r="K3" s="139"/>
      <c r="L3" s="277"/>
    </row>
    <row r="4" spans="1:13" ht="15.75" x14ac:dyDescent="0.25">
      <c r="A4" s="3"/>
      <c r="B4" s="179"/>
      <c r="C4" s="179"/>
      <c r="D4" s="234"/>
      <c r="E4" s="235"/>
      <c r="F4" s="235"/>
      <c r="G4" s="235"/>
      <c r="H4" s="235"/>
      <c r="I4" s="235"/>
      <c r="J4" s="139"/>
      <c r="K4" s="139"/>
      <c r="L4" s="277"/>
      <c r="M4" s="1" t="s">
        <v>3</v>
      </c>
    </row>
    <row r="5" spans="1:13" ht="15.75" x14ac:dyDescent="0.25">
      <c r="A5" s="3"/>
      <c r="B5" s="179"/>
      <c r="C5" s="179"/>
      <c r="D5" s="234"/>
      <c r="E5" s="235"/>
      <c r="F5" s="235"/>
      <c r="G5" s="235"/>
      <c r="H5" s="235"/>
      <c r="I5" s="235"/>
      <c r="J5" s="139"/>
      <c r="K5" s="139"/>
      <c r="L5" s="277"/>
    </row>
    <row r="6" spans="1:13" ht="15.75" x14ac:dyDescent="0.25">
      <c r="A6" s="3"/>
      <c r="B6" s="179"/>
      <c r="C6" s="179"/>
      <c r="D6" s="238"/>
      <c r="E6" s="239"/>
      <c r="F6" s="239"/>
      <c r="G6" s="239"/>
      <c r="H6" s="239"/>
      <c r="I6" s="239"/>
      <c r="J6" s="278"/>
      <c r="K6" s="278"/>
      <c r="L6" s="279"/>
    </row>
    <row r="7" spans="1:13" ht="18.75" x14ac:dyDescent="0.25">
      <c r="A7" s="3"/>
      <c r="B7" s="192" t="s">
        <v>762</v>
      </c>
      <c r="C7" s="193"/>
      <c r="D7" s="193"/>
      <c r="E7" s="193"/>
      <c r="F7" s="193"/>
      <c r="G7" s="193"/>
      <c r="H7" s="193"/>
      <c r="I7" s="193"/>
      <c r="J7" s="193"/>
      <c r="K7" s="193"/>
      <c r="L7" s="194"/>
    </row>
    <row r="8" spans="1:13" ht="15.75" x14ac:dyDescent="0.25">
      <c r="A8" s="3"/>
      <c r="B8" s="195" t="s">
        <v>5</v>
      </c>
      <c r="C8" s="195"/>
      <c r="D8" s="195"/>
      <c r="E8" s="195"/>
      <c r="F8" s="195"/>
      <c r="G8" s="195"/>
      <c r="H8" s="195"/>
      <c r="I8" s="195"/>
      <c r="J8" s="195"/>
      <c r="K8" s="195"/>
      <c r="L8" s="195"/>
    </row>
    <row r="9" spans="1:13" ht="15.75" x14ac:dyDescent="0.25">
      <c r="A9" s="3"/>
      <c r="B9" s="195" t="s">
        <v>6</v>
      </c>
      <c r="C9" s="195"/>
      <c r="D9" s="196"/>
      <c r="E9" s="196"/>
      <c r="F9" s="196"/>
      <c r="G9" s="196"/>
      <c r="H9" s="196"/>
      <c r="I9" s="196"/>
      <c r="J9" s="196"/>
      <c r="K9" s="196"/>
      <c r="L9" s="196"/>
    </row>
    <row r="10" spans="1:13" ht="15.75" x14ac:dyDescent="0.25">
      <c r="A10" s="3"/>
      <c r="B10" s="195" t="s">
        <v>7</v>
      </c>
      <c r="C10" s="195"/>
      <c r="D10" s="196"/>
      <c r="E10" s="196"/>
      <c r="F10" s="196"/>
      <c r="G10" s="196"/>
      <c r="H10" s="196"/>
      <c r="I10" s="196"/>
      <c r="J10" s="196"/>
      <c r="K10" s="196"/>
      <c r="L10" s="196"/>
    </row>
    <row r="11" spans="1:13" ht="15.75" x14ac:dyDescent="0.25">
      <c r="A11" s="3"/>
      <c r="B11" s="71" t="s">
        <v>8</v>
      </c>
      <c r="C11" s="197" t="s">
        <v>9</v>
      </c>
      <c r="D11" s="197"/>
      <c r="E11" s="197"/>
      <c r="F11" s="197"/>
      <c r="G11" s="197"/>
      <c r="H11" s="197"/>
      <c r="I11" s="197"/>
      <c r="J11" s="109" t="s">
        <v>10</v>
      </c>
      <c r="K11" s="109" t="s">
        <v>11</v>
      </c>
      <c r="L11" s="109" t="s">
        <v>12</v>
      </c>
    </row>
    <row r="12" spans="1:13" ht="30" customHeight="1" x14ac:dyDescent="0.25">
      <c r="A12" s="33"/>
      <c r="B12" s="110">
        <v>1</v>
      </c>
      <c r="C12" s="175" t="s">
        <v>178</v>
      </c>
      <c r="D12" s="175"/>
      <c r="E12" s="175"/>
      <c r="F12" s="175"/>
      <c r="G12" s="175"/>
      <c r="H12" s="175"/>
      <c r="I12" s="175"/>
      <c r="J12" s="24"/>
      <c r="K12" s="111"/>
      <c r="L12" s="111"/>
    </row>
    <row r="13" spans="1:13" ht="30" customHeight="1" x14ac:dyDescent="0.25">
      <c r="A13" s="33"/>
      <c r="B13" s="110" t="s">
        <v>65</v>
      </c>
      <c r="C13" s="175" t="s">
        <v>179</v>
      </c>
      <c r="D13" s="175"/>
      <c r="E13" s="175"/>
      <c r="F13" s="175"/>
      <c r="G13" s="175"/>
      <c r="H13" s="175"/>
      <c r="I13" s="175"/>
      <c r="J13" s="24"/>
      <c r="K13" s="111"/>
      <c r="L13" s="111"/>
    </row>
    <row r="14" spans="1:13" ht="30" customHeight="1" x14ac:dyDescent="0.25">
      <c r="A14" s="33"/>
      <c r="B14" s="110" t="s">
        <v>77</v>
      </c>
      <c r="C14" s="175" t="s">
        <v>180</v>
      </c>
      <c r="D14" s="175"/>
      <c r="E14" s="175"/>
      <c r="F14" s="175"/>
      <c r="G14" s="175"/>
      <c r="H14" s="175"/>
      <c r="I14" s="175"/>
      <c r="J14" s="24"/>
      <c r="K14" s="111"/>
      <c r="L14" s="111"/>
    </row>
    <row r="15" spans="1:13" ht="30" customHeight="1" x14ac:dyDescent="0.25">
      <c r="A15" s="33"/>
      <c r="B15" s="110" t="s">
        <v>763</v>
      </c>
      <c r="C15" s="175" t="s">
        <v>181</v>
      </c>
      <c r="D15" s="175"/>
      <c r="E15" s="175"/>
      <c r="F15" s="175"/>
      <c r="G15" s="175"/>
      <c r="H15" s="175"/>
      <c r="I15" s="175"/>
      <c r="J15" s="24"/>
      <c r="K15" s="111"/>
      <c r="L15" s="111"/>
    </row>
    <row r="16" spans="1:13" ht="30" customHeight="1" x14ac:dyDescent="0.25">
      <c r="A16" s="33"/>
      <c r="B16" s="110" t="s">
        <v>14</v>
      </c>
      <c r="C16" s="175" t="s">
        <v>76</v>
      </c>
      <c r="D16" s="175"/>
      <c r="E16" s="175"/>
      <c r="F16" s="175"/>
      <c r="G16" s="175"/>
      <c r="H16" s="175"/>
      <c r="I16" s="175"/>
      <c r="J16" s="24"/>
      <c r="K16" s="111"/>
      <c r="L16" s="111"/>
    </row>
    <row r="17" spans="1:12" ht="30" customHeight="1" x14ac:dyDescent="0.25">
      <c r="A17" s="33"/>
      <c r="B17" s="110" t="s">
        <v>68</v>
      </c>
      <c r="C17" s="175" t="s">
        <v>182</v>
      </c>
      <c r="D17" s="175"/>
      <c r="E17" s="175"/>
      <c r="F17" s="175"/>
      <c r="G17" s="175"/>
      <c r="H17" s="175"/>
      <c r="I17" s="175"/>
      <c r="J17" s="24"/>
      <c r="K17" s="111"/>
      <c r="L17" s="111"/>
    </row>
    <row r="18" spans="1:12" ht="30" customHeight="1" x14ac:dyDescent="0.25">
      <c r="A18" s="33"/>
      <c r="B18" s="110" t="s">
        <v>392</v>
      </c>
      <c r="C18" s="175" t="s">
        <v>80</v>
      </c>
      <c r="D18" s="175"/>
      <c r="E18" s="175"/>
      <c r="F18" s="175"/>
      <c r="G18" s="175"/>
      <c r="H18" s="175"/>
      <c r="I18" s="175"/>
      <c r="J18" s="24"/>
      <c r="K18" s="111"/>
      <c r="L18" s="111"/>
    </row>
    <row r="19" spans="1:12" ht="30" customHeight="1" x14ac:dyDescent="0.25">
      <c r="A19" s="33"/>
      <c r="B19" s="110" t="s">
        <v>471</v>
      </c>
      <c r="C19" s="176" t="s">
        <v>748</v>
      </c>
      <c r="D19" s="177"/>
      <c r="E19" s="177"/>
      <c r="F19" s="177"/>
      <c r="G19" s="177"/>
      <c r="H19" s="177"/>
      <c r="I19" s="178"/>
      <c r="J19" s="24"/>
      <c r="K19" s="111"/>
      <c r="L19" s="111"/>
    </row>
    <row r="20" spans="1:12" ht="30" customHeight="1" x14ac:dyDescent="0.25">
      <c r="A20" s="33"/>
      <c r="B20" s="110" t="s">
        <v>534</v>
      </c>
      <c r="C20" s="176" t="s">
        <v>750</v>
      </c>
      <c r="D20" s="177"/>
      <c r="E20" s="177"/>
      <c r="F20" s="177"/>
      <c r="G20" s="177"/>
      <c r="H20" s="177"/>
      <c r="I20" s="178"/>
      <c r="J20" s="24"/>
      <c r="K20" s="111"/>
      <c r="L20" s="111"/>
    </row>
    <row r="21" spans="1:12" ht="30" customHeight="1" x14ac:dyDescent="0.25">
      <c r="A21" s="33"/>
      <c r="B21" s="110" t="s">
        <v>693</v>
      </c>
      <c r="C21" s="176" t="s">
        <v>749</v>
      </c>
      <c r="D21" s="177"/>
      <c r="E21" s="177"/>
      <c r="F21" s="177"/>
      <c r="G21" s="177"/>
      <c r="H21" s="177"/>
      <c r="I21" s="178"/>
      <c r="J21" s="24"/>
      <c r="K21" s="111"/>
      <c r="L21" s="111"/>
    </row>
    <row r="22" spans="1:12" ht="30" customHeight="1" x14ac:dyDescent="0.25">
      <c r="A22" s="33"/>
      <c r="B22" s="110" t="s">
        <v>16</v>
      </c>
      <c r="C22" s="175" t="s">
        <v>764</v>
      </c>
      <c r="D22" s="175"/>
      <c r="E22" s="175"/>
      <c r="F22" s="175"/>
      <c r="G22" s="175"/>
      <c r="H22" s="175"/>
      <c r="I22" s="175"/>
      <c r="J22" s="24"/>
      <c r="K22" s="111"/>
      <c r="L22" s="111"/>
    </row>
    <row r="23" spans="1:12" ht="30" customHeight="1" x14ac:dyDescent="0.25">
      <c r="A23" s="33"/>
      <c r="B23" s="110" t="s">
        <v>124</v>
      </c>
      <c r="C23" s="176" t="s">
        <v>752</v>
      </c>
      <c r="D23" s="177"/>
      <c r="E23" s="177"/>
      <c r="F23" s="177"/>
      <c r="G23" s="177"/>
      <c r="H23" s="177"/>
      <c r="I23" s="178"/>
      <c r="J23" s="24"/>
      <c r="K23" s="111"/>
      <c r="L23" s="111"/>
    </row>
    <row r="24" spans="1:12" ht="30" customHeight="1" x14ac:dyDescent="0.25">
      <c r="A24" s="33"/>
      <c r="B24" s="110" t="s">
        <v>18</v>
      </c>
      <c r="C24" s="175" t="s">
        <v>765</v>
      </c>
      <c r="D24" s="175"/>
      <c r="E24" s="175"/>
      <c r="F24" s="175"/>
      <c r="G24" s="175"/>
      <c r="H24" s="175"/>
      <c r="I24" s="175"/>
      <c r="J24" s="24"/>
      <c r="K24" s="111"/>
      <c r="L24" s="111"/>
    </row>
    <row r="25" spans="1:12" ht="30" customHeight="1" x14ac:dyDescent="0.25">
      <c r="A25" s="33"/>
      <c r="B25" s="42">
        <v>5</v>
      </c>
      <c r="C25" s="175" t="s">
        <v>552</v>
      </c>
      <c r="D25" s="175"/>
      <c r="E25" s="175"/>
      <c r="F25" s="175"/>
      <c r="G25" s="175"/>
      <c r="H25" s="175"/>
      <c r="I25" s="175"/>
      <c r="J25" s="24"/>
      <c r="K25" s="111"/>
      <c r="L25" s="111"/>
    </row>
    <row r="26" spans="1:12" ht="30" customHeight="1" x14ac:dyDescent="0.25">
      <c r="A26" s="33"/>
      <c r="B26" s="110" t="s">
        <v>356</v>
      </c>
      <c r="C26" s="175" t="s">
        <v>553</v>
      </c>
      <c r="D26" s="175"/>
      <c r="E26" s="175"/>
      <c r="F26" s="175"/>
      <c r="G26" s="175"/>
      <c r="H26" s="175"/>
      <c r="I26" s="175"/>
      <c r="J26" s="24"/>
      <c r="K26" s="111"/>
      <c r="L26" s="111"/>
    </row>
    <row r="27" spans="1:12" ht="30" customHeight="1" x14ac:dyDescent="0.25">
      <c r="A27" s="33"/>
      <c r="B27" s="110" t="s">
        <v>358</v>
      </c>
      <c r="C27" s="175" t="s">
        <v>242</v>
      </c>
      <c r="D27" s="175"/>
      <c r="E27" s="175"/>
      <c r="F27" s="175"/>
      <c r="G27" s="175"/>
      <c r="H27" s="175"/>
      <c r="I27" s="175"/>
      <c r="J27" s="24"/>
      <c r="K27" s="111"/>
      <c r="L27" s="111"/>
    </row>
    <row r="28" spans="1:12" ht="30" customHeight="1" x14ac:dyDescent="0.25">
      <c r="A28" s="33"/>
      <c r="B28" s="110" t="s">
        <v>360</v>
      </c>
      <c r="C28" s="175" t="s">
        <v>554</v>
      </c>
      <c r="D28" s="175"/>
      <c r="E28" s="175"/>
      <c r="F28" s="175"/>
      <c r="G28" s="175"/>
      <c r="H28" s="175"/>
      <c r="I28" s="175"/>
      <c r="J28" s="24"/>
      <c r="K28" s="111"/>
      <c r="L28" s="111"/>
    </row>
    <row r="29" spans="1:12" ht="30" customHeight="1" x14ac:dyDescent="0.25">
      <c r="A29" s="33"/>
      <c r="B29" s="110" t="s">
        <v>362</v>
      </c>
      <c r="C29" s="176" t="s">
        <v>754</v>
      </c>
      <c r="D29" s="177"/>
      <c r="E29" s="177"/>
      <c r="F29" s="177"/>
      <c r="G29" s="177"/>
      <c r="H29" s="177"/>
      <c r="I29" s="178"/>
      <c r="J29" s="24"/>
      <c r="K29" s="111"/>
      <c r="L29" s="111"/>
    </row>
    <row r="30" spans="1:12" ht="30" customHeight="1" x14ac:dyDescent="0.25">
      <c r="A30" s="33"/>
      <c r="B30" s="110" t="s">
        <v>22</v>
      </c>
      <c r="C30" s="223" t="s">
        <v>766</v>
      </c>
      <c r="D30" s="223"/>
      <c r="E30" s="223"/>
      <c r="F30" s="223"/>
      <c r="G30" s="223"/>
      <c r="H30" s="223"/>
      <c r="I30" s="223"/>
      <c r="J30" s="24"/>
      <c r="K30" s="111"/>
      <c r="L30" s="111"/>
    </row>
    <row r="31" spans="1:12" ht="30" customHeight="1" x14ac:dyDescent="0.25">
      <c r="A31" s="33"/>
      <c r="B31" s="110" t="s">
        <v>24</v>
      </c>
      <c r="C31" s="223" t="s">
        <v>193</v>
      </c>
      <c r="D31" s="223"/>
      <c r="E31" s="223"/>
      <c r="F31" s="223"/>
      <c r="G31" s="223"/>
      <c r="H31" s="223"/>
      <c r="I31" s="223"/>
      <c r="J31" s="24"/>
      <c r="K31" s="111"/>
      <c r="L31" s="111"/>
    </row>
    <row r="32" spans="1:12" ht="30" customHeight="1" x14ac:dyDescent="0.25">
      <c r="A32" s="33"/>
      <c r="B32" s="110" t="s">
        <v>26</v>
      </c>
      <c r="C32" s="223" t="s">
        <v>194</v>
      </c>
      <c r="D32" s="223"/>
      <c r="E32" s="223"/>
      <c r="F32" s="223"/>
      <c r="G32" s="223"/>
      <c r="H32" s="223"/>
      <c r="I32" s="223"/>
      <c r="J32" s="24"/>
      <c r="K32" s="111"/>
      <c r="L32" s="111"/>
    </row>
    <row r="33" spans="1:12" ht="30" customHeight="1" x14ac:dyDescent="0.25">
      <c r="A33" s="33"/>
      <c r="B33" s="110" t="s">
        <v>28</v>
      </c>
      <c r="C33" s="223" t="s">
        <v>195</v>
      </c>
      <c r="D33" s="223"/>
      <c r="E33" s="223"/>
      <c r="F33" s="223"/>
      <c r="G33" s="223"/>
      <c r="H33" s="223"/>
      <c r="I33" s="223"/>
      <c r="J33" s="24"/>
      <c r="K33" s="111"/>
      <c r="L33" s="111"/>
    </row>
    <row r="34" spans="1:12" ht="30" customHeight="1" x14ac:dyDescent="0.25">
      <c r="A34" s="33"/>
      <c r="B34" s="110" t="s">
        <v>44</v>
      </c>
      <c r="C34" s="219" t="s">
        <v>767</v>
      </c>
      <c r="D34" s="219"/>
      <c r="E34" s="219"/>
      <c r="F34" s="219"/>
      <c r="G34" s="219"/>
      <c r="H34" s="219"/>
      <c r="I34" s="219"/>
      <c r="J34" s="24"/>
      <c r="K34" s="111"/>
      <c r="L34" s="111"/>
    </row>
    <row r="35" spans="1:12" ht="30" customHeight="1" x14ac:dyDescent="0.25">
      <c r="A35" s="33"/>
      <c r="B35" s="110" t="s">
        <v>246</v>
      </c>
      <c r="C35" s="219" t="s">
        <v>768</v>
      </c>
      <c r="D35" s="219"/>
      <c r="E35" s="219"/>
      <c r="F35" s="219"/>
      <c r="G35" s="219"/>
      <c r="H35" s="219"/>
      <c r="I35" s="219"/>
      <c r="J35" s="24"/>
      <c r="K35" s="111"/>
      <c r="L35" s="111"/>
    </row>
    <row r="36" spans="1:12" ht="30" customHeight="1" x14ac:dyDescent="0.25">
      <c r="A36" s="33"/>
      <c r="B36" s="110" t="s">
        <v>248</v>
      </c>
      <c r="C36" s="219" t="s">
        <v>769</v>
      </c>
      <c r="D36" s="219"/>
      <c r="E36" s="219"/>
      <c r="F36" s="219"/>
      <c r="G36" s="219"/>
      <c r="H36" s="219"/>
      <c r="I36" s="219"/>
      <c r="J36" s="24"/>
      <c r="K36" s="111"/>
      <c r="L36" s="111"/>
    </row>
    <row r="37" spans="1:12" ht="30" customHeight="1" x14ac:dyDescent="0.25">
      <c r="A37" s="33"/>
      <c r="B37" s="110" t="s">
        <v>46</v>
      </c>
      <c r="C37" s="175" t="s">
        <v>125</v>
      </c>
      <c r="D37" s="175"/>
      <c r="E37" s="175"/>
      <c r="F37" s="175"/>
      <c r="G37" s="175"/>
      <c r="H37" s="175"/>
      <c r="I37" s="175"/>
      <c r="J37" s="24"/>
      <c r="K37" s="111"/>
      <c r="L37" s="111"/>
    </row>
    <row r="38" spans="1:12" ht="30" customHeight="1" x14ac:dyDescent="0.25">
      <c r="A38" s="33"/>
      <c r="B38" s="110" t="s">
        <v>89</v>
      </c>
      <c r="C38" s="175" t="s">
        <v>127</v>
      </c>
      <c r="D38" s="175"/>
      <c r="E38" s="175"/>
      <c r="F38" s="175"/>
      <c r="G38" s="175"/>
      <c r="H38" s="175"/>
      <c r="I38" s="175"/>
      <c r="J38" s="24"/>
      <c r="K38" s="111"/>
      <c r="L38" s="111"/>
    </row>
    <row r="39" spans="1:12" ht="30" customHeight="1" x14ac:dyDescent="0.25">
      <c r="A39" s="33"/>
      <c r="B39" s="110" t="s">
        <v>90</v>
      </c>
      <c r="C39" s="175" t="s">
        <v>200</v>
      </c>
      <c r="D39" s="175"/>
      <c r="E39" s="175"/>
      <c r="F39" s="175"/>
      <c r="G39" s="175"/>
      <c r="H39" s="175"/>
      <c r="I39" s="175"/>
      <c r="J39" s="24"/>
      <c r="K39" s="111"/>
      <c r="L39" s="111"/>
    </row>
    <row r="40" spans="1:12" ht="30" customHeight="1" x14ac:dyDescent="0.25">
      <c r="A40" s="33"/>
      <c r="B40" s="110" t="s">
        <v>255</v>
      </c>
      <c r="C40" s="175" t="s">
        <v>129</v>
      </c>
      <c r="D40" s="175"/>
      <c r="E40" s="175"/>
      <c r="F40" s="175"/>
      <c r="G40" s="175"/>
      <c r="H40" s="175"/>
      <c r="I40" s="175"/>
      <c r="J40" s="24"/>
      <c r="K40" s="111"/>
      <c r="L40" s="111"/>
    </row>
    <row r="41" spans="1:12" ht="30" customHeight="1" x14ac:dyDescent="0.25">
      <c r="A41" s="33"/>
      <c r="B41" s="110" t="s">
        <v>261</v>
      </c>
      <c r="C41" s="219" t="s">
        <v>555</v>
      </c>
      <c r="D41" s="219"/>
      <c r="E41" s="219"/>
      <c r="F41" s="219"/>
      <c r="G41" s="219"/>
      <c r="H41" s="219"/>
      <c r="I41" s="219"/>
      <c r="J41" s="24"/>
      <c r="K41" s="111"/>
      <c r="L41" s="111"/>
    </row>
    <row r="42" spans="1:12" ht="30" customHeight="1" x14ac:dyDescent="0.25">
      <c r="A42" s="33"/>
      <c r="B42" s="110" t="s">
        <v>265</v>
      </c>
      <c r="C42" s="175" t="s">
        <v>205</v>
      </c>
      <c r="D42" s="175"/>
      <c r="E42" s="175"/>
      <c r="F42" s="175"/>
      <c r="G42" s="175"/>
      <c r="H42" s="175"/>
      <c r="I42" s="175"/>
      <c r="J42" s="24"/>
      <c r="K42" s="111"/>
      <c r="L42" s="111"/>
    </row>
    <row r="43" spans="1:12" ht="30" customHeight="1" x14ac:dyDescent="0.25">
      <c r="A43" s="33"/>
      <c r="B43" s="110" t="s">
        <v>756</v>
      </c>
      <c r="C43" s="175" t="s">
        <v>207</v>
      </c>
      <c r="D43" s="175"/>
      <c r="E43" s="175"/>
      <c r="F43" s="175"/>
      <c r="G43" s="175"/>
      <c r="H43" s="175"/>
      <c r="I43" s="175"/>
      <c r="J43" s="24"/>
      <c r="K43" s="111"/>
      <c r="L43" s="111"/>
    </row>
    <row r="44" spans="1:12" ht="30" customHeight="1" x14ac:dyDescent="0.25">
      <c r="A44" s="33"/>
      <c r="B44" s="110" t="s">
        <v>770</v>
      </c>
      <c r="C44" s="175" t="s">
        <v>771</v>
      </c>
      <c r="D44" s="175"/>
      <c r="E44" s="175"/>
      <c r="F44" s="175"/>
      <c r="G44" s="175"/>
      <c r="H44" s="175"/>
      <c r="I44" s="175"/>
      <c r="J44" s="24"/>
      <c r="K44" s="111"/>
      <c r="L44" s="111"/>
    </row>
    <row r="45" spans="1:12" ht="30" customHeight="1" x14ac:dyDescent="0.25">
      <c r="A45" s="33"/>
      <c r="B45" s="110" t="s">
        <v>48</v>
      </c>
      <c r="C45" s="175" t="s">
        <v>217</v>
      </c>
      <c r="D45" s="175"/>
      <c r="E45" s="175"/>
      <c r="F45" s="175"/>
      <c r="G45" s="175"/>
      <c r="H45" s="175"/>
      <c r="I45" s="175"/>
      <c r="J45" s="24"/>
      <c r="K45" s="111"/>
      <c r="L45" s="111"/>
    </row>
    <row r="46" spans="1:12" ht="30" customHeight="1" x14ac:dyDescent="0.25">
      <c r="A46" s="33"/>
      <c r="B46" s="110" t="s">
        <v>197</v>
      </c>
      <c r="C46" s="175" t="s">
        <v>219</v>
      </c>
      <c r="D46" s="175"/>
      <c r="E46" s="175"/>
      <c r="F46" s="175"/>
      <c r="G46" s="175"/>
      <c r="H46" s="175"/>
      <c r="I46" s="175"/>
      <c r="J46" s="24"/>
      <c r="K46" s="111"/>
      <c r="L46" s="111"/>
    </row>
    <row r="47" spans="1:12" ht="30" customHeight="1" x14ac:dyDescent="0.25">
      <c r="A47" s="33"/>
      <c r="B47" s="110" t="s">
        <v>268</v>
      </c>
      <c r="C47" s="175" t="s">
        <v>221</v>
      </c>
      <c r="D47" s="175"/>
      <c r="E47" s="175"/>
      <c r="F47" s="175"/>
      <c r="G47" s="175"/>
      <c r="H47" s="175"/>
      <c r="I47" s="175"/>
      <c r="J47" s="24"/>
      <c r="K47" s="111"/>
      <c r="L47" s="111"/>
    </row>
    <row r="48" spans="1:12" ht="30" customHeight="1" x14ac:dyDescent="0.25">
      <c r="A48" s="33"/>
      <c r="B48" s="110" t="s">
        <v>270</v>
      </c>
      <c r="C48" s="175" t="s">
        <v>223</v>
      </c>
      <c r="D48" s="175"/>
      <c r="E48" s="175"/>
      <c r="F48" s="175"/>
      <c r="G48" s="175"/>
      <c r="H48" s="175"/>
      <c r="I48" s="175"/>
      <c r="J48" s="24"/>
      <c r="K48" s="111"/>
      <c r="L48" s="111"/>
    </row>
    <row r="49" spans="1:12" ht="30" customHeight="1" x14ac:dyDescent="0.25">
      <c r="A49" s="33"/>
      <c r="B49" s="110" t="s">
        <v>50</v>
      </c>
      <c r="C49" s="176" t="s">
        <v>772</v>
      </c>
      <c r="D49" s="177"/>
      <c r="E49" s="177"/>
      <c r="F49" s="177"/>
      <c r="G49" s="177"/>
      <c r="H49" s="177"/>
      <c r="I49" s="178"/>
      <c r="J49" s="24"/>
      <c r="K49" s="111"/>
      <c r="L49" s="111"/>
    </row>
    <row r="50" spans="1:12" ht="30" customHeight="1" x14ac:dyDescent="0.25">
      <c r="A50" s="33"/>
      <c r="B50" s="110" t="s">
        <v>52</v>
      </c>
      <c r="C50" s="175" t="s">
        <v>224</v>
      </c>
      <c r="D50" s="175"/>
      <c r="E50" s="175"/>
      <c r="F50" s="175"/>
      <c r="G50" s="175"/>
      <c r="H50" s="175"/>
      <c r="I50" s="175"/>
      <c r="J50" s="24"/>
      <c r="K50" s="111"/>
      <c r="L50" s="111"/>
    </row>
    <row r="51" spans="1:12" ht="30" customHeight="1" x14ac:dyDescent="0.25">
      <c r="A51" s="33"/>
      <c r="B51" s="110" t="s">
        <v>54</v>
      </c>
      <c r="C51" s="175" t="s">
        <v>53</v>
      </c>
      <c r="D51" s="175"/>
      <c r="E51" s="175"/>
      <c r="F51" s="175"/>
      <c r="G51" s="175"/>
      <c r="H51" s="175"/>
      <c r="I51" s="175"/>
      <c r="J51" s="24"/>
      <c r="K51" s="111"/>
      <c r="L51" s="111"/>
    </row>
    <row r="52" spans="1:12" ht="30" customHeight="1" x14ac:dyDescent="0.25">
      <c r="A52" s="33"/>
      <c r="B52" s="110" t="s">
        <v>108</v>
      </c>
      <c r="C52" s="175" t="s">
        <v>225</v>
      </c>
      <c r="D52" s="175"/>
      <c r="E52" s="175"/>
      <c r="F52" s="175"/>
      <c r="G52" s="175"/>
      <c r="H52" s="175"/>
      <c r="I52" s="175"/>
      <c r="J52" s="12"/>
      <c r="K52" s="12"/>
      <c r="L52" s="12"/>
    </row>
    <row r="53" spans="1:12" ht="30" customHeight="1" x14ac:dyDescent="0.25">
      <c r="A53" s="33"/>
      <c r="B53" s="110" t="s">
        <v>218</v>
      </c>
      <c r="C53" s="175" t="s">
        <v>227</v>
      </c>
      <c r="D53" s="175"/>
      <c r="E53" s="175"/>
      <c r="F53" s="175"/>
      <c r="G53" s="175"/>
      <c r="H53" s="175"/>
      <c r="I53" s="175"/>
      <c r="J53" s="12"/>
      <c r="K53" s="12"/>
      <c r="L53" s="12"/>
    </row>
    <row r="54" spans="1:12" ht="30" customHeight="1" x14ac:dyDescent="0.25">
      <c r="A54" s="33"/>
      <c r="B54" s="110" t="s">
        <v>220</v>
      </c>
      <c r="C54" s="175" t="s">
        <v>460</v>
      </c>
      <c r="D54" s="175"/>
      <c r="E54" s="175"/>
      <c r="F54" s="175"/>
      <c r="G54" s="175"/>
      <c r="H54" s="175"/>
      <c r="I54" s="175"/>
      <c r="J54" s="12"/>
      <c r="K54" s="12"/>
      <c r="L54" s="12"/>
    </row>
    <row r="55" spans="1:12" ht="30" customHeight="1" x14ac:dyDescent="0.25">
      <c r="A55" s="33"/>
      <c r="B55" s="110" t="s">
        <v>222</v>
      </c>
      <c r="C55" s="175" t="s">
        <v>773</v>
      </c>
      <c r="D55" s="175"/>
      <c r="E55" s="175"/>
      <c r="F55" s="175"/>
      <c r="G55" s="175"/>
      <c r="H55" s="175"/>
      <c r="I55" s="175"/>
      <c r="J55" s="12"/>
      <c r="K55" s="12"/>
      <c r="L55" s="12"/>
    </row>
    <row r="56" spans="1:12" ht="30" customHeight="1" x14ac:dyDescent="0.25">
      <c r="A56" s="33"/>
      <c r="B56" s="110" t="s">
        <v>759</v>
      </c>
      <c r="C56" s="175" t="s">
        <v>386</v>
      </c>
      <c r="D56" s="175"/>
      <c r="E56" s="175"/>
      <c r="F56" s="175"/>
      <c r="G56" s="175"/>
      <c r="H56" s="175"/>
      <c r="I56" s="175"/>
      <c r="J56" s="12"/>
      <c r="K56" s="12"/>
      <c r="L56" s="12"/>
    </row>
    <row r="57" spans="1:12" ht="30" customHeight="1" x14ac:dyDescent="0.25">
      <c r="A57" s="33"/>
      <c r="B57" s="110" t="s">
        <v>760</v>
      </c>
      <c r="C57" s="176" t="s">
        <v>738</v>
      </c>
      <c r="D57" s="177"/>
      <c r="E57" s="177"/>
      <c r="F57" s="177"/>
      <c r="G57" s="177"/>
      <c r="H57" s="177"/>
      <c r="I57" s="178"/>
      <c r="J57" s="12"/>
      <c r="K57" s="12"/>
      <c r="L57" s="12"/>
    </row>
    <row r="58" spans="1:12" ht="30" customHeight="1" x14ac:dyDescent="0.25">
      <c r="A58" s="33"/>
      <c r="B58" s="110" t="s">
        <v>110</v>
      </c>
      <c r="C58" s="219" t="s">
        <v>774</v>
      </c>
      <c r="D58" s="219"/>
      <c r="E58" s="219"/>
      <c r="F58" s="219"/>
      <c r="G58" s="219"/>
      <c r="H58" s="219"/>
      <c r="I58" s="219"/>
      <c r="J58" s="12"/>
      <c r="K58" s="12"/>
      <c r="L58" s="12"/>
    </row>
    <row r="59" spans="1:12" ht="30" customHeight="1" x14ac:dyDescent="0.25">
      <c r="A59" s="33"/>
      <c r="B59" s="26">
        <v>15</v>
      </c>
      <c r="C59" s="175" t="s">
        <v>55</v>
      </c>
      <c r="D59" s="175"/>
      <c r="E59" s="175"/>
      <c r="F59" s="175"/>
      <c r="G59" s="175"/>
      <c r="H59" s="175"/>
      <c r="I59" s="175"/>
      <c r="J59" s="12"/>
      <c r="K59" s="12"/>
      <c r="L59" s="12"/>
    </row>
    <row r="60" spans="1:12" ht="30" customHeight="1" x14ac:dyDescent="0.25">
      <c r="A60" s="33"/>
      <c r="B60" s="10" t="s">
        <v>226</v>
      </c>
      <c r="C60" s="175" t="s">
        <v>57</v>
      </c>
      <c r="D60" s="175"/>
      <c r="E60" s="175"/>
      <c r="F60" s="175"/>
      <c r="G60" s="175"/>
      <c r="H60" s="175"/>
      <c r="I60" s="175"/>
      <c r="J60" s="12"/>
      <c r="K60" s="12"/>
      <c r="L60" s="12"/>
    </row>
    <row r="61" spans="1:12" ht="30" customHeight="1" x14ac:dyDescent="0.25">
      <c r="A61" s="33"/>
      <c r="B61" s="10" t="s">
        <v>228</v>
      </c>
      <c r="C61" s="175" t="s">
        <v>59</v>
      </c>
      <c r="D61" s="175"/>
      <c r="E61" s="175"/>
      <c r="F61" s="175"/>
      <c r="G61" s="175"/>
      <c r="H61" s="175"/>
      <c r="I61" s="175"/>
      <c r="J61" s="12"/>
      <c r="K61" s="12"/>
      <c r="L61" s="12"/>
    </row>
    <row r="62" spans="1:12" ht="81.75" customHeight="1" x14ac:dyDescent="0.25">
      <c r="A62" s="3"/>
      <c r="B62" s="174" t="s">
        <v>60</v>
      </c>
      <c r="C62" s="174"/>
      <c r="D62" s="174"/>
      <c r="E62" s="174"/>
      <c r="F62" s="174"/>
      <c r="G62" s="174"/>
      <c r="H62" s="174"/>
      <c r="I62" s="174"/>
      <c r="J62" s="171" t="s">
        <v>61</v>
      </c>
      <c r="K62" s="172"/>
      <c r="L62" s="173"/>
    </row>
  </sheetData>
  <mergeCells count="62">
    <mergeCell ref="J62:L62"/>
    <mergeCell ref="D2:L6"/>
    <mergeCell ref="C57:I57"/>
    <mergeCell ref="C58:I58"/>
    <mergeCell ref="C59:I59"/>
    <mergeCell ref="C60:I60"/>
    <mergeCell ref="C61:I61"/>
    <mergeCell ref="B62:I62"/>
    <mergeCell ref="C51:I51"/>
    <mergeCell ref="C52:I52"/>
    <mergeCell ref="C53:I53"/>
    <mergeCell ref="C54:I54"/>
    <mergeCell ref="C55:I55"/>
    <mergeCell ref="C56:I56"/>
    <mergeCell ref="C45:I45"/>
    <mergeCell ref="C46:I46"/>
    <mergeCell ref="C47:I47"/>
    <mergeCell ref="C48:I48"/>
    <mergeCell ref="C49:I49"/>
    <mergeCell ref="C50:I50"/>
    <mergeCell ref="C39:I39"/>
    <mergeCell ref="C40:I40"/>
    <mergeCell ref="C41:I41"/>
    <mergeCell ref="C42:I42"/>
    <mergeCell ref="C43:I43"/>
    <mergeCell ref="C44:I44"/>
    <mergeCell ref="C38:I38"/>
    <mergeCell ref="C29:I29"/>
    <mergeCell ref="C30:I30"/>
    <mergeCell ref="C31:I31"/>
    <mergeCell ref="C32:I32"/>
    <mergeCell ref="C33:I33"/>
    <mergeCell ref="C34:I34"/>
    <mergeCell ref="C35:I35"/>
    <mergeCell ref="C36:I36"/>
    <mergeCell ref="C37:I37"/>
    <mergeCell ref="C28:I28"/>
    <mergeCell ref="C17:I17"/>
    <mergeCell ref="C18:I18"/>
    <mergeCell ref="C19:I19"/>
    <mergeCell ref="C20:I20"/>
    <mergeCell ref="C21:I21"/>
    <mergeCell ref="C22:I22"/>
    <mergeCell ref="C23:I23"/>
    <mergeCell ref="C24:I24"/>
    <mergeCell ref="C25:I25"/>
    <mergeCell ref="C26:I26"/>
    <mergeCell ref="C27:I27"/>
    <mergeCell ref="B2:C6"/>
    <mergeCell ref="C16:I16"/>
    <mergeCell ref="B7:L7"/>
    <mergeCell ref="B8:C8"/>
    <mergeCell ref="D8:L8"/>
    <mergeCell ref="B9:C9"/>
    <mergeCell ref="D9:L9"/>
    <mergeCell ref="B10:C10"/>
    <mergeCell ref="D10:L10"/>
    <mergeCell ref="C11:I11"/>
    <mergeCell ref="C12:I12"/>
    <mergeCell ref="C13:I13"/>
    <mergeCell ref="C14:I14"/>
    <mergeCell ref="C15:I15"/>
  </mergeCells>
  <hyperlinks>
    <hyperlink ref="M4" location="'HARCAMA BİRİMLERİ ÖMK LİSTELERİ'!A1" display="Ana Sayfa"/>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9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775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776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ht="25.5" customHeight="1" x14ac:dyDescent="0.25">
      <c r="B12" s="11">
        <v>1</v>
      </c>
      <c r="C12" s="175" t="s">
        <v>178</v>
      </c>
      <c r="D12" s="175"/>
      <c r="E12" s="175"/>
      <c r="F12" s="175"/>
      <c r="G12" s="175"/>
      <c r="H12" s="175"/>
      <c r="I12" s="175"/>
      <c r="J12" s="24"/>
      <c r="K12" s="25"/>
      <c r="L12" s="25"/>
    </row>
    <row r="13" spans="2:13" ht="25.5" customHeight="1" x14ac:dyDescent="0.25">
      <c r="B13" s="11" t="s">
        <v>65</v>
      </c>
      <c r="C13" s="175" t="s">
        <v>179</v>
      </c>
      <c r="D13" s="175"/>
      <c r="E13" s="175"/>
      <c r="F13" s="175"/>
      <c r="G13" s="175"/>
      <c r="H13" s="175"/>
      <c r="I13" s="175"/>
      <c r="J13" s="24"/>
      <c r="K13" s="25"/>
      <c r="L13" s="25"/>
    </row>
    <row r="14" spans="2:13" ht="25.5" customHeight="1" x14ac:dyDescent="0.25">
      <c r="B14" s="11" t="s">
        <v>77</v>
      </c>
      <c r="C14" s="175" t="s">
        <v>180</v>
      </c>
      <c r="D14" s="175"/>
      <c r="E14" s="175"/>
      <c r="F14" s="175"/>
      <c r="G14" s="175"/>
      <c r="H14" s="175"/>
      <c r="I14" s="175"/>
      <c r="J14" s="24"/>
      <c r="K14" s="25"/>
      <c r="L14" s="25"/>
    </row>
    <row r="15" spans="2:13" ht="25.5" customHeight="1" x14ac:dyDescent="0.25">
      <c r="B15" s="11" t="s">
        <v>763</v>
      </c>
      <c r="C15" s="175" t="s">
        <v>181</v>
      </c>
      <c r="D15" s="175"/>
      <c r="E15" s="175"/>
      <c r="F15" s="175"/>
      <c r="G15" s="175"/>
      <c r="H15" s="175"/>
      <c r="I15" s="175"/>
      <c r="J15" s="24"/>
      <c r="K15" s="25"/>
      <c r="L15" s="25"/>
    </row>
    <row r="16" spans="2:13" ht="25.5" customHeight="1" x14ac:dyDescent="0.25">
      <c r="B16" s="11" t="s">
        <v>14</v>
      </c>
      <c r="C16" s="175" t="s">
        <v>777</v>
      </c>
      <c r="D16" s="175"/>
      <c r="E16" s="175"/>
      <c r="F16" s="175"/>
      <c r="G16" s="175"/>
      <c r="H16" s="175"/>
      <c r="I16" s="175"/>
      <c r="J16" s="24"/>
      <c r="K16" s="25"/>
      <c r="L16" s="25"/>
    </row>
    <row r="17" spans="2:12" ht="25.5" customHeight="1" x14ac:dyDescent="0.25">
      <c r="B17" s="11" t="s">
        <v>68</v>
      </c>
      <c r="C17" s="175" t="s">
        <v>182</v>
      </c>
      <c r="D17" s="175"/>
      <c r="E17" s="175"/>
      <c r="F17" s="175"/>
      <c r="G17" s="175"/>
      <c r="H17" s="175"/>
      <c r="I17" s="175"/>
      <c r="J17" s="24"/>
      <c r="K17" s="25"/>
      <c r="L17" s="25"/>
    </row>
    <row r="18" spans="2:12" ht="25.5" customHeight="1" x14ac:dyDescent="0.25">
      <c r="B18" s="11" t="s">
        <v>392</v>
      </c>
      <c r="C18" s="175" t="s">
        <v>80</v>
      </c>
      <c r="D18" s="175"/>
      <c r="E18" s="175"/>
      <c r="F18" s="175"/>
      <c r="G18" s="175"/>
      <c r="H18" s="175"/>
      <c r="I18" s="175"/>
      <c r="J18" s="24"/>
      <c r="K18" s="25"/>
      <c r="L18" s="25"/>
    </row>
    <row r="19" spans="2:12" ht="25.5" customHeight="1" x14ac:dyDescent="0.25">
      <c r="B19" s="11" t="s">
        <v>471</v>
      </c>
      <c r="C19" s="175" t="s">
        <v>748</v>
      </c>
      <c r="D19" s="175"/>
      <c r="E19" s="175"/>
      <c r="F19" s="175"/>
      <c r="G19" s="175"/>
      <c r="H19" s="175"/>
      <c r="I19" s="175"/>
      <c r="J19" s="24"/>
      <c r="K19" s="25"/>
      <c r="L19" s="25"/>
    </row>
    <row r="20" spans="2:12" ht="25.5" customHeight="1" x14ac:dyDescent="0.25">
      <c r="B20" s="11" t="s">
        <v>534</v>
      </c>
      <c r="C20" s="176" t="s">
        <v>778</v>
      </c>
      <c r="D20" s="177"/>
      <c r="E20" s="177"/>
      <c r="F20" s="177"/>
      <c r="G20" s="177"/>
      <c r="H20" s="177"/>
      <c r="I20" s="178"/>
      <c r="J20" s="24"/>
      <c r="K20" s="25"/>
      <c r="L20" s="25"/>
    </row>
    <row r="21" spans="2:12" ht="25.5" customHeight="1" x14ac:dyDescent="0.25">
      <c r="B21" s="11" t="s">
        <v>693</v>
      </c>
      <c r="C21" s="176" t="s">
        <v>779</v>
      </c>
      <c r="D21" s="177"/>
      <c r="E21" s="177"/>
      <c r="F21" s="177"/>
      <c r="G21" s="177"/>
      <c r="H21" s="177"/>
      <c r="I21" s="178"/>
      <c r="J21" s="24"/>
      <c r="K21" s="25"/>
      <c r="L21" s="25"/>
    </row>
    <row r="22" spans="2:12" ht="25.5" customHeight="1" x14ac:dyDescent="0.25">
      <c r="B22" s="11" t="s">
        <v>695</v>
      </c>
      <c r="C22" s="175" t="s">
        <v>764</v>
      </c>
      <c r="D22" s="175"/>
      <c r="E22" s="175"/>
      <c r="F22" s="175"/>
      <c r="G22" s="175"/>
      <c r="H22" s="175"/>
      <c r="I22" s="175"/>
      <c r="J22" s="24"/>
      <c r="K22" s="25"/>
      <c r="L22" s="25"/>
    </row>
    <row r="23" spans="2:12" ht="25.5" customHeight="1" x14ac:dyDescent="0.25">
      <c r="B23" s="11" t="s">
        <v>697</v>
      </c>
      <c r="C23" s="176" t="s">
        <v>780</v>
      </c>
      <c r="D23" s="177"/>
      <c r="E23" s="177"/>
      <c r="F23" s="177"/>
      <c r="G23" s="177"/>
      <c r="H23" s="177"/>
      <c r="I23" s="178"/>
      <c r="J23" s="24"/>
      <c r="K23" s="25"/>
      <c r="L23" s="25"/>
    </row>
    <row r="24" spans="2:12" ht="25.5" customHeight="1" x14ac:dyDescent="0.25">
      <c r="B24" s="11" t="s">
        <v>16</v>
      </c>
      <c r="C24" s="176" t="s">
        <v>752</v>
      </c>
      <c r="D24" s="177"/>
      <c r="E24" s="177"/>
      <c r="F24" s="177"/>
      <c r="G24" s="177"/>
      <c r="H24" s="177"/>
      <c r="I24" s="178"/>
      <c r="J24" s="24"/>
      <c r="K24" s="25"/>
      <c r="L24" s="25"/>
    </row>
    <row r="25" spans="2:12" ht="32.25" customHeight="1" x14ac:dyDescent="0.25">
      <c r="B25" s="11" t="s">
        <v>18</v>
      </c>
      <c r="C25" s="175" t="s">
        <v>765</v>
      </c>
      <c r="D25" s="175"/>
      <c r="E25" s="175"/>
      <c r="F25" s="175"/>
      <c r="G25" s="175"/>
      <c r="H25" s="175"/>
      <c r="I25" s="175"/>
      <c r="J25" s="24"/>
      <c r="K25" s="25"/>
      <c r="L25" s="25"/>
    </row>
    <row r="26" spans="2:12" ht="25.5" customHeight="1" x14ac:dyDescent="0.25">
      <c r="B26" s="42">
        <v>5</v>
      </c>
      <c r="C26" s="175" t="s">
        <v>552</v>
      </c>
      <c r="D26" s="175"/>
      <c r="E26" s="175"/>
      <c r="F26" s="175"/>
      <c r="G26" s="175"/>
      <c r="H26" s="175"/>
      <c r="I26" s="175"/>
      <c r="J26" s="24"/>
      <c r="K26" s="25"/>
      <c r="L26" s="25"/>
    </row>
    <row r="27" spans="2:12" ht="30" customHeight="1" x14ac:dyDescent="0.25">
      <c r="B27" s="11" t="s">
        <v>356</v>
      </c>
      <c r="C27" s="175" t="s">
        <v>553</v>
      </c>
      <c r="D27" s="175"/>
      <c r="E27" s="175"/>
      <c r="F27" s="175"/>
      <c r="G27" s="175"/>
      <c r="H27" s="175"/>
      <c r="I27" s="175"/>
      <c r="J27" s="24"/>
      <c r="K27" s="25"/>
      <c r="L27" s="25"/>
    </row>
    <row r="28" spans="2:12" ht="25.5" customHeight="1" x14ac:dyDescent="0.25">
      <c r="B28" s="11" t="s">
        <v>358</v>
      </c>
      <c r="C28" s="175" t="s">
        <v>242</v>
      </c>
      <c r="D28" s="175"/>
      <c r="E28" s="175"/>
      <c r="F28" s="175"/>
      <c r="G28" s="175"/>
      <c r="H28" s="175"/>
      <c r="I28" s="175"/>
      <c r="J28" s="24"/>
      <c r="K28" s="25"/>
      <c r="L28" s="25"/>
    </row>
    <row r="29" spans="2:12" ht="25.5" customHeight="1" x14ac:dyDescent="0.25">
      <c r="B29" s="11" t="s">
        <v>360</v>
      </c>
      <c r="C29" s="175" t="s">
        <v>554</v>
      </c>
      <c r="D29" s="175"/>
      <c r="E29" s="175"/>
      <c r="F29" s="175"/>
      <c r="G29" s="175"/>
      <c r="H29" s="175"/>
      <c r="I29" s="175"/>
      <c r="J29" s="24"/>
      <c r="K29" s="25"/>
      <c r="L29" s="25"/>
    </row>
    <row r="30" spans="2:12" ht="25.5" customHeight="1" x14ac:dyDescent="0.25">
      <c r="B30" s="11" t="s">
        <v>362</v>
      </c>
      <c r="C30" s="176" t="s">
        <v>754</v>
      </c>
      <c r="D30" s="177"/>
      <c r="E30" s="177"/>
      <c r="F30" s="177"/>
      <c r="G30" s="177"/>
      <c r="H30" s="177"/>
      <c r="I30" s="178"/>
      <c r="J30" s="24"/>
      <c r="K30" s="25"/>
      <c r="L30" s="25"/>
    </row>
    <row r="31" spans="2:12" ht="25.5" customHeight="1" x14ac:dyDescent="0.25">
      <c r="B31" s="11" t="s">
        <v>22</v>
      </c>
      <c r="C31" s="175" t="s">
        <v>781</v>
      </c>
      <c r="D31" s="175"/>
      <c r="E31" s="175"/>
      <c r="F31" s="175"/>
      <c r="G31" s="175"/>
      <c r="H31" s="175"/>
      <c r="I31" s="175"/>
      <c r="J31" s="24"/>
      <c r="K31" s="25"/>
      <c r="L31" s="25"/>
    </row>
    <row r="32" spans="2:12" ht="25.5" customHeight="1" x14ac:dyDescent="0.25">
      <c r="B32" s="11" t="s">
        <v>24</v>
      </c>
      <c r="C32" s="175" t="s">
        <v>782</v>
      </c>
      <c r="D32" s="175"/>
      <c r="E32" s="175"/>
      <c r="F32" s="175"/>
      <c r="G32" s="175"/>
      <c r="H32" s="175"/>
      <c r="I32" s="175"/>
      <c r="J32" s="24"/>
      <c r="K32" s="25"/>
      <c r="L32" s="25"/>
    </row>
    <row r="33" spans="2:12" ht="25.5" customHeight="1" x14ac:dyDescent="0.25">
      <c r="B33" s="11" t="s">
        <v>26</v>
      </c>
      <c r="C33" s="175" t="s">
        <v>194</v>
      </c>
      <c r="D33" s="175"/>
      <c r="E33" s="175"/>
      <c r="F33" s="175"/>
      <c r="G33" s="175"/>
      <c r="H33" s="175"/>
      <c r="I33" s="175"/>
      <c r="J33" s="24"/>
      <c r="K33" s="25"/>
      <c r="L33" s="25"/>
    </row>
    <row r="34" spans="2:12" ht="25.5" customHeight="1" x14ac:dyDescent="0.25">
      <c r="B34" s="11" t="s">
        <v>28</v>
      </c>
      <c r="C34" s="175" t="s">
        <v>783</v>
      </c>
      <c r="D34" s="175"/>
      <c r="E34" s="175"/>
      <c r="F34" s="175"/>
      <c r="G34" s="175"/>
      <c r="H34" s="175"/>
      <c r="I34" s="175"/>
      <c r="J34" s="24"/>
      <c r="K34" s="25"/>
      <c r="L34" s="25"/>
    </row>
    <row r="35" spans="2:12" ht="25.5" customHeight="1" x14ac:dyDescent="0.25">
      <c r="B35" s="11" t="s">
        <v>44</v>
      </c>
      <c r="C35" s="175" t="s">
        <v>137</v>
      </c>
      <c r="D35" s="175"/>
      <c r="E35" s="175"/>
      <c r="F35" s="175"/>
      <c r="G35" s="175"/>
      <c r="H35" s="175"/>
      <c r="I35" s="175"/>
      <c r="J35" s="24"/>
      <c r="K35" s="25"/>
      <c r="L35" s="25"/>
    </row>
    <row r="36" spans="2:12" ht="31.5" customHeight="1" x14ac:dyDescent="0.25">
      <c r="B36" s="11" t="s">
        <v>246</v>
      </c>
      <c r="C36" s="175" t="s">
        <v>409</v>
      </c>
      <c r="D36" s="175"/>
      <c r="E36" s="175"/>
      <c r="F36" s="175"/>
      <c r="G36" s="175"/>
      <c r="H36" s="175"/>
      <c r="I36" s="175"/>
      <c r="J36" s="24"/>
      <c r="K36" s="25"/>
      <c r="L36" s="25"/>
    </row>
    <row r="37" spans="2:12" ht="25.5" customHeight="1" x14ac:dyDescent="0.25">
      <c r="B37" s="11" t="s">
        <v>248</v>
      </c>
      <c r="C37" s="175" t="s">
        <v>784</v>
      </c>
      <c r="D37" s="175"/>
      <c r="E37" s="175"/>
      <c r="F37" s="175"/>
      <c r="G37" s="175"/>
      <c r="H37" s="175"/>
      <c r="I37" s="175"/>
      <c r="J37" s="24"/>
      <c r="K37" s="25"/>
      <c r="L37" s="25"/>
    </row>
    <row r="38" spans="2:12" ht="25.5" customHeight="1" x14ac:dyDescent="0.25">
      <c r="B38" s="11" t="s">
        <v>46</v>
      </c>
      <c r="C38" s="175" t="s">
        <v>125</v>
      </c>
      <c r="D38" s="175"/>
      <c r="E38" s="175"/>
      <c r="F38" s="175"/>
      <c r="G38" s="175"/>
      <c r="H38" s="175"/>
      <c r="I38" s="175"/>
      <c r="J38" s="24"/>
      <c r="K38" s="25"/>
      <c r="L38" s="25"/>
    </row>
    <row r="39" spans="2:12" ht="25.5" customHeight="1" x14ac:dyDescent="0.25">
      <c r="B39" s="11" t="s">
        <v>89</v>
      </c>
      <c r="C39" s="175" t="s">
        <v>127</v>
      </c>
      <c r="D39" s="175"/>
      <c r="E39" s="175"/>
      <c r="F39" s="175"/>
      <c r="G39" s="175"/>
      <c r="H39" s="175"/>
      <c r="I39" s="175"/>
      <c r="J39" s="24"/>
      <c r="K39" s="25"/>
      <c r="L39" s="25"/>
    </row>
    <row r="40" spans="2:12" ht="25.5" customHeight="1" x14ac:dyDescent="0.25">
      <c r="B40" s="11" t="s">
        <v>90</v>
      </c>
      <c r="C40" s="175" t="s">
        <v>200</v>
      </c>
      <c r="D40" s="175"/>
      <c r="E40" s="175"/>
      <c r="F40" s="175"/>
      <c r="G40" s="175"/>
      <c r="H40" s="175"/>
      <c r="I40" s="175"/>
      <c r="J40" s="24"/>
      <c r="K40" s="25"/>
      <c r="L40" s="25"/>
    </row>
    <row r="41" spans="2:12" ht="25.5" customHeight="1" x14ac:dyDescent="0.25">
      <c r="B41" s="11" t="s">
        <v>255</v>
      </c>
      <c r="C41" s="175" t="s">
        <v>129</v>
      </c>
      <c r="D41" s="175"/>
      <c r="E41" s="175"/>
      <c r="F41" s="175"/>
      <c r="G41" s="175"/>
      <c r="H41" s="175"/>
      <c r="I41" s="175"/>
      <c r="J41" s="24"/>
      <c r="K41" s="25"/>
      <c r="L41" s="25"/>
    </row>
    <row r="42" spans="2:12" ht="25.5" customHeight="1" x14ac:dyDescent="0.25">
      <c r="B42" s="11" t="s">
        <v>261</v>
      </c>
      <c r="C42" s="175" t="s">
        <v>785</v>
      </c>
      <c r="D42" s="175"/>
      <c r="E42" s="175"/>
      <c r="F42" s="175"/>
      <c r="G42" s="175"/>
      <c r="H42" s="175"/>
      <c r="I42" s="175"/>
      <c r="J42" s="24"/>
      <c r="K42" s="25"/>
      <c r="L42" s="25"/>
    </row>
    <row r="43" spans="2:12" ht="25.5" customHeight="1" x14ac:dyDescent="0.25">
      <c r="B43" s="11" t="s">
        <v>265</v>
      </c>
      <c r="C43" s="175" t="s">
        <v>205</v>
      </c>
      <c r="D43" s="175"/>
      <c r="E43" s="175"/>
      <c r="F43" s="175"/>
      <c r="G43" s="175"/>
      <c r="H43" s="175"/>
      <c r="I43" s="175"/>
      <c r="J43" s="24"/>
      <c r="K43" s="25"/>
      <c r="L43" s="25"/>
    </row>
    <row r="44" spans="2:12" ht="25.5" customHeight="1" x14ac:dyDescent="0.25">
      <c r="B44" s="11" t="s">
        <v>756</v>
      </c>
      <c r="C44" s="175" t="s">
        <v>207</v>
      </c>
      <c r="D44" s="175"/>
      <c r="E44" s="175"/>
      <c r="F44" s="175"/>
      <c r="G44" s="175"/>
      <c r="H44" s="175"/>
      <c r="I44" s="175"/>
      <c r="J44" s="24"/>
      <c r="K44" s="25"/>
      <c r="L44" s="25"/>
    </row>
    <row r="45" spans="2:12" ht="25.5" customHeight="1" x14ac:dyDescent="0.25">
      <c r="B45" s="11" t="s">
        <v>770</v>
      </c>
      <c r="C45" s="175" t="s">
        <v>771</v>
      </c>
      <c r="D45" s="175"/>
      <c r="E45" s="175"/>
      <c r="F45" s="175"/>
      <c r="G45" s="175"/>
      <c r="H45" s="175"/>
      <c r="I45" s="175"/>
      <c r="J45" s="24"/>
      <c r="K45" s="25"/>
      <c r="L45" s="25"/>
    </row>
    <row r="46" spans="2:12" ht="25.5" customHeight="1" x14ac:dyDescent="0.25">
      <c r="B46" s="11" t="s">
        <v>48</v>
      </c>
      <c r="C46" s="175" t="s">
        <v>217</v>
      </c>
      <c r="D46" s="175"/>
      <c r="E46" s="175"/>
      <c r="F46" s="175"/>
      <c r="G46" s="175"/>
      <c r="H46" s="175"/>
      <c r="I46" s="175"/>
      <c r="J46" s="24"/>
      <c r="K46" s="25"/>
      <c r="L46" s="25"/>
    </row>
    <row r="47" spans="2:12" ht="25.5" customHeight="1" x14ac:dyDescent="0.25">
      <c r="B47" s="11" t="s">
        <v>197</v>
      </c>
      <c r="C47" s="175" t="s">
        <v>219</v>
      </c>
      <c r="D47" s="175"/>
      <c r="E47" s="175"/>
      <c r="F47" s="175"/>
      <c r="G47" s="175"/>
      <c r="H47" s="175"/>
      <c r="I47" s="175"/>
      <c r="J47" s="24"/>
      <c r="K47" s="25"/>
      <c r="L47" s="25"/>
    </row>
    <row r="48" spans="2:12" ht="25.5" customHeight="1" x14ac:dyDescent="0.25">
      <c r="B48" s="11" t="s">
        <v>268</v>
      </c>
      <c r="C48" s="175" t="s">
        <v>221</v>
      </c>
      <c r="D48" s="175"/>
      <c r="E48" s="175"/>
      <c r="F48" s="175"/>
      <c r="G48" s="175"/>
      <c r="H48" s="175"/>
      <c r="I48" s="175"/>
      <c r="J48" s="24"/>
      <c r="K48" s="25"/>
      <c r="L48" s="25"/>
    </row>
    <row r="49" spans="2:12" ht="30" customHeight="1" x14ac:dyDescent="0.25">
      <c r="B49" s="11" t="s">
        <v>270</v>
      </c>
      <c r="C49" s="175" t="s">
        <v>223</v>
      </c>
      <c r="D49" s="175"/>
      <c r="E49" s="175"/>
      <c r="F49" s="175"/>
      <c r="G49" s="175"/>
      <c r="H49" s="175"/>
      <c r="I49" s="175"/>
      <c r="J49" s="24"/>
      <c r="K49" s="25"/>
      <c r="L49" s="25"/>
    </row>
    <row r="50" spans="2:12" ht="28.5" customHeight="1" x14ac:dyDescent="0.25">
      <c r="B50" s="11" t="s">
        <v>50</v>
      </c>
      <c r="C50" s="176" t="s">
        <v>786</v>
      </c>
      <c r="D50" s="177"/>
      <c r="E50" s="177"/>
      <c r="F50" s="177"/>
      <c r="G50" s="177"/>
      <c r="H50" s="177"/>
      <c r="I50" s="178"/>
      <c r="J50" s="24"/>
      <c r="K50" s="25"/>
      <c r="L50" s="25"/>
    </row>
    <row r="51" spans="2:12" ht="30" customHeight="1" x14ac:dyDescent="0.25">
      <c r="B51" s="11" t="s">
        <v>52</v>
      </c>
      <c r="C51" s="175" t="s">
        <v>224</v>
      </c>
      <c r="D51" s="175"/>
      <c r="E51" s="175"/>
      <c r="F51" s="175"/>
      <c r="G51" s="175"/>
      <c r="H51" s="175"/>
      <c r="I51" s="175"/>
      <c r="J51" s="24"/>
      <c r="K51" s="25"/>
      <c r="L51" s="25"/>
    </row>
    <row r="52" spans="2:12" ht="25.5" customHeight="1" x14ac:dyDescent="0.25">
      <c r="B52" s="11" t="s">
        <v>54</v>
      </c>
      <c r="C52" s="175" t="s">
        <v>225</v>
      </c>
      <c r="D52" s="175"/>
      <c r="E52" s="175"/>
      <c r="F52" s="175"/>
      <c r="G52" s="175"/>
      <c r="H52" s="175"/>
      <c r="I52" s="175"/>
      <c r="J52" s="24"/>
      <c r="K52" s="25"/>
      <c r="L52" s="25"/>
    </row>
    <row r="53" spans="2:12" ht="25.5" customHeight="1" x14ac:dyDescent="0.25">
      <c r="B53" s="11" t="s">
        <v>56</v>
      </c>
      <c r="C53" s="175" t="s">
        <v>227</v>
      </c>
      <c r="D53" s="175"/>
      <c r="E53" s="175"/>
      <c r="F53" s="175"/>
      <c r="G53" s="175"/>
      <c r="H53" s="175"/>
      <c r="I53" s="175"/>
      <c r="J53" s="24"/>
      <c r="K53" s="25"/>
      <c r="L53" s="25"/>
    </row>
    <row r="54" spans="2:12" ht="25.5" customHeight="1" x14ac:dyDescent="0.25">
      <c r="B54" s="11" t="s">
        <v>58</v>
      </c>
      <c r="C54" s="175" t="s">
        <v>460</v>
      </c>
      <c r="D54" s="175"/>
      <c r="E54" s="175"/>
      <c r="F54" s="175"/>
      <c r="G54" s="175"/>
      <c r="H54" s="175"/>
      <c r="I54" s="175"/>
      <c r="J54" s="12"/>
      <c r="K54" s="12"/>
      <c r="L54" s="12"/>
    </row>
    <row r="55" spans="2:12" ht="25.5" customHeight="1" x14ac:dyDescent="0.25">
      <c r="B55" s="11" t="s">
        <v>213</v>
      </c>
      <c r="C55" s="175" t="s">
        <v>773</v>
      </c>
      <c r="D55" s="175"/>
      <c r="E55" s="175"/>
      <c r="F55" s="175"/>
      <c r="G55" s="175"/>
      <c r="H55" s="175"/>
      <c r="I55" s="175"/>
      <c r="J55" s="12"/>
      <c r="K55" s="12"/>
      <c r="L55" s="12"/>
    </row>
    <row r="56" spans="2:12" ht="25.5" customHeight="1" x14ac:dyDescent="0.25">
      <c r="B56" s="11" t="s">
        <v>215</v>
      </c>
      <c r="C56" s="175" t="s">
        <v>386</v>
      </c>
      <c r="D56" s="175"/>
      <c r="E56" s="175"/>
      <c r="F56" s="175"/>
      <c r="G56" s="175"/>
      <c r="H56" s="175"/>
      <c r="I56" s="175"/>
      <c r="J56" s="12"/>
      <c r="K56" s="12"/>
      <c r="L56" s="12"/>
    </row>
    <row r="57" spans="2:12" ht="25.5" customHeight="1" x14ac:dyDescent="0.25">
      <c r="B57" s="11" t="s">
        <v>735</v>
      </c>
      <c r="C57" s="176" t="s">
        <v>738</v>
      </c>
      <c r="D57" s="177"/>
      <c r="E57" s="177"/>
      <c r="F57" s="177"/>
      <c r="G57" s="177"/>
      <c r="H57" s="177"/>
      <c r="I57" s="178"/>
      <c r="J57" s="12"/>
      <c r="K57" s="12"/>
      <c r="L57" s="12"/>
    </row>
    <row r="58" spans="2:12" ht="25.5" customHeight="1" x14ac:dyDescent="0.25">
      <c r="B58" s="11" t="s">
        <v>108</v>
      </c>
      <c r="C58" s="219" t="s">
        <v>787</v>
      </c>
      <c r="D58" s="219"/>
      <c r="E58" s="219"/>
      <c r="F58" s="219"/>
      <c r="G58" s="219"/>
      <c r="H58" s="219"/>
      <c r="I58" s="219"/>
      <c r="J58" s="12"/>
      <c r="K58" s="12"/>
      <c r="L58" s="12"/>
    </row>
    <row r="59" spans="2:12" ht="42" customHeight="1" x14ac:dyDescent="0.25">
      <c r="B59" s="76" t="s">
        <v>110</v>
      </c>
      <c r="C59" s="220" t="s">
        <v>53</v>
      </c>
      <c r="D59" s="221"/>
      <c r="E59" s="221"/>
      <c r="F59" s="221"/>
      <c r="G59" s="221"/>
      <c r="H59" s="221"/>
      <c r="I59" s="222"/>
      <c r="J59" s="12"/>
      <c r="K59" s="12"/>
      <c r="L59" s="12"/>
    </row>
    <row r="60" spans="2:12" ht="25.5" customHeight="1" x14ac:dyDescent="0.25">
      <c r="B60" s="26">
        <v>15</v>
      </c>
      <c r="C60" s="175" t="s">
        <v>55</v>
      </c>
      <c r="D60" s="175"/>
      <c r="E60" s="175"/>
      <c r="F60" s="175"/>
      <c r="G60" s="175"/>
      <c r="H60" s="175"/>
      <c r="I60" s="175"/>
      <c r="J60" s="12"/>
      <c r="K60" s="12"/>
      <c r="L60" s="12"/>
    </row>
    <row r="61" spans="2:12" ht="25.5" customHeight="1" x14ac:dyDescent="0.25">
      <c r="B61" s="10" t="s">
        <v>226</v>
      </c>
      <c r="C61" s="175" t="s">
        <v>57</v>
      </c>
      <c r="D61" s="175"/>
      <c r="E61" s="175"/>
      <c r="F61" s="175"/>
      <c r="G61" s="175"/>
      <c r="H61" s="175"/>
      <c r="I61" s="175"/>
      <c r="J61" s="12"/>
      <c r="K61" s="12"/>
      <c r="L61" s="12"/>
    </row>
    <row r="62" spans="2:12" ht="25.5" customHeight="1" x14ac:dyDescent="0.25">
      <c r="B62" s="10" t="s">
        <v>228</v>
      </c>
      <c r="C62" s="175" t="s">
        <v>59</v>
      </c>
      <c r="D62" s="175"/>
      <c r="E62" s="175"/>
      <c r="F62" s="175"/>
      <c r="G62" s="175"/>
      <c r="H62" s="175"/>
      <c r="I62" s="175"/>
      <c r="J62" s="12"/>
      <c r="K62" s="12"/>
      <c r="L62" s="12"/>
    </row>
    <row r="63" spans="2:12" ht="20.100000000000001" customHeight="1" x14ac:dyDescent="0.25">
      <c r="B63" s="19"/>
      <c r="C63" s="281"/>
      <c r="D63" s="281"/>
      <c r="E63" s="281"/>
      <c r="F63" s="281"/>
      <c r="G63" s="281"/>
      <c r="H63" s="281"/>
      <c r="I63" s="281"/>
      <c r="J63" s="6"/>
      <c r="K63" s="6"/>
      <c r="L63" s="6"/>
    </row>
    <row r="64" spans="2:12" ht="20.100000000000001" customHeight="1" x14ac:dyDescent="0.25">
      <c r="B64" s="7"/>
      <c r="C64" s="281"/>
      <c r="D64" s="281"/>
      <c r="E64" s="281"/>
      <c r="F64" s="281"/>
      <c r="G64" s="281"/>
      <c r="H64" s="281"/>
      <c r="I64" s="281"/>
      <c r="J64" s="6"/>
      <c r="K64" s="6"/>
      <c r="L64" s="6"/>
    </row>
    <row r="65" spans="2:12" ht="20.100000000000001" customHeight="1" x14ac:dyDescent="0.25">
      <c r="B65" s="19"/>
      <c r="C65" s="281"/>
      <c r="D65" s="281"/>
      <c r="E65" s="281"/>
      <c r="F65" s="281"/>
      <c r="G65" s="281"/>
      <c r="H65" s="281"/>
      <c r="I65" s="281"/>
      <c r="J65" s="6"/>
      <c r="K65" s="6"/>
      <c r="L65" s="6"/>
    </row>
    <row r="66" spans="2:12" ht="20.100000000000001" customHeight="1" x14ac:dyDescent="0.25">
      <c r="B66" s="7"/>
      <c r="C66" s="281"/>
      <c r="D66" s="281"/>
      <c r="E66" s="281"/>
      <c r="F66" s="281"/>
      <c r="G66" s="281"/>
      <c r="H66" s="281"/>
      <c r="I66" s="281"/>
      <c r="J66" s="6"/>
      <c r="K66" s="6"/>
      <c r="L66" s="6"/>
    </row>
    <row r="67" spans="2:12" ht="20.100000000000001" customHeight="1" x14ac:dyDescent="0.25">
      <c r="B67" s="19"/>
      <c r="C67" s="281"/>
      <c r="D67" s="281"/>
      <c r="E67" s="281"/>
      <c r="F67" s="281"/>
      <c r="G67" s="281"/>
      <c r="H67" s="281"/>
      <c r="I67" s="281"/>
      <c r="J67" s="6"/>
      <c r="K67" s="6"/>
      <c r="L67" s="6"/>
    </row>
    <row r="68" spans="2:12" ht="20.100000000000001" customHeight="1" x14ac:dyDescent="0.25">
      <c r="B68" s="19"/>
      <c r="C68" s="282"/>
      <c r="D68" s="283"/>
      <c r="E68" s="283"/>
      <c r="F68" s="283"/>
      <c r="G68" s="283"/>
      <c r="H68" s="283"/>
      <c r="I68" s="284"/>
      <c r="J68" s="6"/>
      <c r="K68" s="6"/>
      <c r="L68" s="6"/>
    </row>
    <row r="69" spans="2:12" ht="20.100000000000001" customHeight="1" x14ac:dyDescent="0.25">
      <c r="B69" s="19"/>
      <c r="C69" s="282"/>
      <c r="D69" s="283"/>
      <c r="E69" s="283"/>
      <c r="F69" s="283"/>
      <c r="G69" s="283"/>
      <c r="H69" s="283"/>
      <c r="I69" s="284"/>
      <c r="J69" s="6"/>
      <c r="K69" s="6"/>
      <c r="L69" s="6"/>
    </row>
    <row r="70" spans="2:12" ht="20.100000000000001" customHeight="1" x14ac:dyDescent="0.25">
      <c r="B70" s="19"/>
      <c r="C70" s="282"/>
      <c r="D70" s="283"/>
      <c r="E70" s="283"/>
      <c r="F70" s="283"/>
      <c r="G70" s="283"/>
      <c r="H70" s="283"/>
      <c r="I70" s="284"/>
      <c r="J70" s="6"/>
      <c r="K70" s="6"/>
      <c r="L70" s="6"/>
    </row>
    <row r="71" spans="2:12" ht="20.100000000000001" customHeight="1" x14ac:dyDescent="0.25">
      <c r="B71" s="19"/>
      <c r="C71" s="282"/>
      <c r="D71" s="283"/>
      <c r="E71" s="283"/>
      <c r="F71" s="283"/>
      <c r="G71" s="283"/>
      <c r="H71" s="283"/>
      <c r="I71" s="284"/>
      <c r="J71" s="6"/>
      <c r="K71" s="6"/>
      <c r="L71" s="6"/>
    </row>
    <row r="72" spans="2:12" ht="20.100000000000001" customHeight="1" x14ac:dyDescent="0.25">
      <c r="B72" s="19"/>
      <c r="C72" s="282"/>
      <c r="D72" s="283"/>
      <c r="E72" s="283"/>
      <c r="F72" s="283"/>
      <c r="G72" s="283"/>
      <c r="H72" s="283"/>
      <c r="I72" s="284"/>
      <c r="J72" s="6"/>
      <c r="K72" s="6"/>
      <c r="L72" s="6"/>
    </row>
    <row r="73" spans="2:12" ht="20.100000000000001" customHeight="1" x14ac:dyDescent="0.25">
      <c r="B73" s="19"/>
      <c r="C73" s="282"/>
      <c r="D73" s="283"/>
      <c r="E73" s="283"/>
      <c r="F73" s="283"/>
      <c r="G73" s="283"/>
      <c r="H73" s="283"/>
      <c r="I73" s="284"/>
      <c r="J73" s="6"/>
      <c r="K73" s="6"/>
      <c r="L73" s="6"/>
    </row>
    <row r="74" spans="2:12" ht="20.100000000000001" customHeight="1" x14ac:dyDescent="0.25">
      <c r="B74" s="19"/>
      <c r="C74" s="282"/>
      <c r="D74" s="283"/>
      <c r="E74" s="283"/>
      <c r="F74" s="283"/>
      <c r="G74" s="283"/>
      <c r="H74" s="283"/>
      <c r="I74" s="284"/>
      <c r="J74" s="6"/>
      <c r="K74" s="6"/>
      <c r="L74" s="6"/>
    </row>
    <row r="75" spans="2:12" ht="20.100000000000001" customHeight="1" x14ac:dyDescent="0.25">
      <c r="B75" s="19"/>
      <c r="C75" s="282"/>
      <c r="D75" s="283"/>
      <c r="E75" s="283"/>
      <c r="F75" s="283"/>
      <c r="G75" s="283"/>
      <c r="H75" s="283"/>
      <c r="I75" s="284"/>
      <c r="J75" s="6"/>
      <c r="K75" s="6"/>
      <c r="L75" s="6"/>
    </row>
    <row r="76" spans="2:12" ht="20.100000000000001" customHeight="1" x14ac:dyDescent="0.25">
      <c r="B76" s="19"/>
      <c r="C76" s="282"/>
      <c r="D76" s="283"/>
      <c r="E76" s="283"/>
      <c r="F76" s="283"/>
      <c r="G76" s="283"/>
      <c r="H76" s="283"/>
      <c r="I76" s="284"/>
      <c r="J76" s="6"/>
      <c r="K76" s="6"/>
      <c r="L76" s="6"/>
    </row>
    <row r="77" spans="2:12" ht="20.100000000000001" customHeight="1" x14ac:dyDescent="0.25">
      <c r="B77" s="19"/>
      <c r="C77" s="282"/>
      <c r="D77" s="283"/>
      <c r="E77" s="283"/>
      <c r="F77" s="283"/>
      <c r="G77" s="283"/>
      <c r="H77" s="283"/>
      <c r="I77" s="284"/>
      <c r="J77" s="6"/>
      <c r="K77" s="6"/>
      <c r="L77" s="6"/>
    </row>
    <row r="78" spans="2:12" ht="20.100000000000001" customHeight="1" x14ac:dyDescent="0.25">
      <c r="B78" s="19"/>
      <c r="C78" s="282"/>
      <c r="D78" s="283"/>
      <c r="E78" s="283"/>
      <c r="F78" s="283"/>
      <c r="G78" s="283"/>
      <c r="H78" s="283"/>
      <c r="I78" s="284"/>
      <c r="J78" s="6"/>
      <c r="K78" s="6"/>
      <c r="L78" s="6"/>
    </row>
    <row r="79" spans="2:12" ht="20.100000000000001" customHeight="1" x14ac:dyDescent="0.25">
      <c r="B79" s="19"/>
      <c r="C79" s="282"/>
      <c r="D79" s="283"/>
      <c r="E79" s="283"/>
      <c r="F79" s="283"/>
      <c r="G79" s="283"/>
      <c r="H79" s="283"/>
      <c r="I79" s="284"/>
      <c r="J79" s="6"/>
      <c r="K79" s="6"/>
      <c r="L79" s="6"/>
    </row>
    <row r="80" spans="2:12" ht="20.100000000000001" customHeight="1" x14ac:dyDescent="0.25">
      <c r="B80" s="19"/>
      <c r="C80" s="282"/>
      <c r="D80" s="283"/>
      <c r="E80" s="283"/>
      <c r="F80" s="283"/>
      <c r="G80" s="283"/>
      <c r="H80" s="283"/>
      <c r="I80" s="284"/>
      <c r="J80" s="6"/>
      <c r="K80" s="6"/>
      <c r="L80" s="6"/>
    </row>
    <row r="81" spans="2:12" ht="20.100000000000001" customHeight="1" x14ac:dyDescent="0.25">
      <c r="B81" s="19"/>
      <c r="C81" s="282"/>
      <c r="D81" s="283"/>
      <c r="E81" s="283"/>
      <c r="F81" s="283"/>
      <c r="G81" s="283"/>
      <c r="H81" s="283"/>
      <c r="I81" s="284"/>
      <c r="J81" s="6"/>
      <c r="K81" s="6"/>
      <c r="L81" s="6"/>
    </row>
    <row r="82" spans="2:12" ht="20.100000000000001" customHeight="1" x14ac:dyDescent="0.25">
      <c r="B82" s="7"/>
      <c r="C82" s="281"/>
      <c r="D82" s="281"/>
      <c r="E82" s="281"/>
      <c r="F82" s="281"/>
      <c r="G82" s="281"/>
      <c r="H82" s="281"/>
      <c r="I82" s="281"/>
      <c r="J82" s="6"/>
      <c r="K82" s="6"/>
      <c r="L82" s="6"/>
    </row>
    <row r="83" spans="2:12" ht="20.100000000000001" customHeight="1" x14ac:dyDescent="0.25">
      <c r="B83" s="19"/>
      <c r="C83" s="281"/>
      <c r="D83" s="281"/>
      <c r="E83" s="281"/>
      <c r="F83" s="281"/>
      <c r="G83" s="281"/>
      <c r="H83" s="281"/>
      <c r="I83" s="281"/>
      <c r="J83" s="6"/>
      <c r="K83" s="6"/>
      <c r="L83" s="6"/>
    </row>
    <row r="84" spans="2:12" ht="17.25" customHeight="1" x14ac:dyDescent="0.25">
      <c r="B84" s="7"/>
      <c r="C84" s="281"/>
      <c r="D84" s="281"/>
      <c r="E84" s="281"/>
      <c r="F84" s="281"/>
      <c r="G84" s="281"/>
      <c r="H84" s="281"/>
      <c r="I84" s="281"/>
      <c r="J84" s="6"/>
      <c r="K84" s="6"/>
      <c r="L84" s="6"/>
    </row>
    <row r="85" spans="2:12" ht="20.100000000000001" customHeight="1" x14ac:dyDescent="0.25">
      <c r="B85" s="7"/>
      <c r="C85" s="281"/>
      <c r="D85" s="281"/>
      <c r="E85" s="281"/>
      <c r="F85" s="281"/>
      <c r="G85" s="281"/>
      <c r="H85" s="281"/>
      <c r="I85" s="281"/>
      <c r="J85" s="6"/>
      <c r="K85" s="6"/>
      <c r="L85" s="6"/>
    </row>
    <row r="86" spans="2:12" ht="20.100000000000001" customHeight="1" x14ac:dyDescent="0.25">
      <c r="B86" s="7"/>
      <c r="C86" s="281"/>
      <c r="D86" s="281"/>
      <c r="E86" s="281"/>
      <c r="F86" s="281"/>
      <c r="G86" s="281"/>
      <c r="H86" s="281"/>
      <c r="I86" s="281"/>
      <c r="J86" s="6"/>
      <c r="K86" s="6"/>
      <c r="L86" s="6"/>
    </row>
    <row r="87" spans="2:12" ht="20.100000000000001" customHeight="1" x14ac:dyDescent="0.25">
      <c r="B87" s="19"/>
      <c r="C87" s="281"/>
      <c r="D87" s="281"/>
      <c r="E87" s="281"/>
      <c r="F87" s="281"/>
      <c r="G87" s="281"/>
      <c r="H87" s="281"/>
      <c r="I87" s="281"/>
      <c r="J87" s="6"/>
      <c r="K87" s="6"/>
      <c r="L87" s="6"/>
    </row>
    <row r="88" spans="2:12" ht="20.100000000000001" customHeight="1" x14ac:dyDescent="0.25">
      <c r="B88" s="7"/>
      <c r="C88" s="281"/>
      <c r="D88" s="281"/>
      <c r="E88" s="281"/>
      <c r="F88" s="281"/>
      <c r="G88" s="281"/>
      <c r="H88" s="281"/>
      <c r="I88" s="281"/>
      <c r="J88" s="6"/>
      <c r="K88" s="6"/>
      <c r="L88" s="6"/>
    </row>
    <row r="89" spans="2:12" ht="20.100000000000001" customHeight="1" x14ac:dyDescent="0.25">
      <c r="B89" s="7"/>
      <c r="C89" s="281"/>
      <c r="D89" s="281"/>
      <c r="E89" s="281"/>
      <c r="F89" s="281"/>
      <c r="G89" s="281"/>
      <c r="H89" s="281"/>
      <c r="I89" s="281"/>
      <c r="J89" s="6"/>
      <c r="K89" s="6"/>
      <c r="L89" s="6"/>
    </row>
    <row r="90" spans="2:12" ht="20.100000000000001" customHeight="1" x14ac:dyDescent="0.25">
      <c r="B90" s="7"/>
      <c r="C90" s="281"/>
      <c r="D90" s="281"/>
      <c r="E90" s="281"/>
      <c r="F90" s="281"/>
      <c r="G90" s="281"/>
      <c r="H90" s="281"/>
      <c r="I90" s="281"/>
      <c r="J90" s="6"/>
      <c r="K90" s="6"/>
      <c r="L90" s="6"/>
    </row>
    <row r="91" spans="2:12" ht="20.100000000000001" customHeight="1" x14ac:dyDescent="0.25">
      <c r="B91" s="7"/>
      <c r="C91" s="281"/>
      <c r="D91" s="281"/>
      <c r="E91" s="281"/>
      <c r="F91" s="281"/>
      <c r="G91" s="281"/>
      <c r="H91" s="281"/>
      <c r="I91" s="281"/>
      <c r="J91" s="6"/>
      <c r="K91" s="6"/>
      <c r="L91" s="6"/>
    </row>
    <row r="92" spans="2:12" ht="20.100000000000001" customHeight="1" x14ac:dyDescent="0.25">
      <c r="B92" s="7"/>
      <c r="C92" s="281"/>
      <c r="D92" s="281"/>
      <c r="E92" s="281"/>
      <c r="F92" s="281"/>
      <c r="G92" s="281"/>
      <c r="H92" s="281"/>
      <c r="I92" s="281"/>
      <c r="J92" s="6"/>
      <c r="K92" s="6"/>
      <c r="L92" s="6"/>
    </row>
    <row r="93" spans="2:12" ht="20.100000000000001" customHeight="1" x14ac:dyDescent="0.25">
      <c r="B93" s="7"/>
      <c r="C93" s="281"/>
      <c r="D93" s="281"/>
      <c r="E93" s="281"/>
      <c r="F93" s="281"/>
      <c r="G93" s="281"/>
      <c r="H93" s="281"/>
      <c r="I93" s="281"/>
      <c r="J93" s="6"/>
      <c r="K93" s="6"/>
      <c r="L93" s="6"/>
    </row>
    <row r="94" spans="2:12" ht="20.100000000000001" customHeight="1" x14ac:dyDescent="0.25">
      <c r="B94" s="7"/>
      <c r="C94" s="280"/>
      <c r="D94" s="280"/>
      <c r="E94" s="280"/>
      <c r="F94" s="280"/>
      <c r="G94" s="280"/>
      <c r="H94" s="280"/>
      <c r="I94" s="280"/>
      <c r="J94" s="6"/>
      <c r="K94" s="6"/>
      <c r="L94" s="8"/>
    </row>
    <row r="95" spans="2:12" ht="20.100000000000001" customHeight="1" x14ac:dyDescent="0.25">
      <c r="B95" s="19"/>
      <c r="C95" s="280"/>
      <c r="D95" s="280"/>
      <c r="E95" s="280"/>
      <c r="F95" s="280"/>
      <c r="G95" s="280"/>
      <c r="H95" s="280"/>
      <c r="I95" s="280"/>
      <c r="J95" s="6"/>
      <c r="K95" s="6"/>
      <c r="L95" s="8"/>
    </row>
    <row r="96" spans="2:12" ht="20.100000000000001" customHeight="1" x14ac:dyDescent="0.25">
      <c r="B96" s="19"/>
      <c r="C96" s="280"/>
      <c r="D96" s="280"/>
      <c r="E96" s="280"/>
      <c r="F96" s="280"/>
      <c r="G96" s="280"/>
      <c r="H96" s="280"/>
      <c r="I96" s="280"/>
      <c r="J96" s="6"/>
      <c r="K96" s="6"/>
      <c r="L96" s="8"/>
    </row>
    <row r="97" spans="2:12" ht="75" customHeight="1" x14ac:dyDescent="0.25">
      <c r="B97" s="174" t="s">
        <v>60</v>
      </c>
      <c r="C97" s="174"/>
      <c r="D97" s="174"/>
      <c r="E97" s="174"/>
      <c r="F97" s="174"/>
      <c r="G97" s="174"/>
      <c r="H97" s="174"/>
      <c r="I97" s="174"/>
      <c r="J97" s="171" t="s">
        <v>61</v>
      </c>
      <c r="K97" s="172"/>
      <c r="L97" s="173"/>
    </row>
  </sheetData>
  <mergeCells count="97">
    <mergeCell ref="B10:C10"/>
    <mergeCell ref="D10:L10"/>
    <mergeCell ref="B2:C6"/>
    <mergeCell ref="B7:L7"/>
    <mergeCell ref="B8:C8"/>
    <mergeCell ref="D8:L8"/>
    <mergeCell ref="B9:C9"/>
    <mergeCell ref="D9:L9"/>
    <mergeCell ref="D2:L6"/>
    <mergeCell ref="C26:I26"/>
    <mergeCell ref="C11:I11"/>
    <mergeCell ref="C12:I12"/>
    <mergeCell ref="C13:I13"/>
    <mergeCell ref="C14:I14"/>
    <mergeCell ref="C15:I15"/>
    <mergeCell ref="C16:I16"/>
    <mergeCell ref="C24:I24"/>
    <mergeCell ref="C20:I20"/>
    <mergeCell ref="C21:I21"/>
    <mergeCell ref="C17:I17"/>
    <mergeCell ref="C18:I18"/>
    <mergeCell ref="C19:I19"/>
    <mergeCell ref="C22:I22"/>
    <mergeCell ref="C25:I25"/>
    <mergeCell ref="C23:I23"/>
    <mergeCell ref="C39:I39"/>
    <mergeCell ref="C27:I27"/>
    <mergeCell ref="C28:I28"/>
    <mergeCell ref="C29:I29"/>
    <mergeCell ref="C31:I31"/>
    <mergeCell ref="C32:I32"/>
    <mergeCell ref="C33:I33"/>
    <mergeCell ref="C34:I34"/>
    <mergeCell ref="C35:I35"/>
    <mergeCell ref="C36:I36"/>
    <mergeCell ref="C37:I37"/>
    <mergeCell ref="C38:I38"/>
    <mergeCell ref="C30:I30"/>
    <mergeCell ref="C51:I51"/>
    <mergeCell ref="C40:I40"/>
    <mergeCell ref="C41:I41"/>
    <mergeCell ref="C42:I42"/>
    <mergeCell ref="C43:I43"/>
    <mergeCell ref="C44:I44"/>
    <mergeCell ref="C45:I45"/>
    <mergeCell ref="C46:I46"/>
    <mergeCell ref="C47:I47"/>
    <mergeCell ref="C48:I48"/>
    <mergeCell ref="C49:I49"/>
    <mergeCell ref="C50:I50"/>
    <mergeCell ref="C64:I64"/>
    <mergeCell ref="C52:I52"/>
    <mergeCell ref="C53:I53"/>
    <mergeCell ref="C54:I54"/>
    <mergeCell ref="C55:I55"/>
    <mergeCell ref="C56:I56"/>
    <mergeCell ref="C58:I58"/>
    <mergeCell ref="C60:I60"/>
    <mergeCell ref="C61:I61"/>
    <mergeCell ref="C62:I62"/>
    <mergeCell ref="C63:I63"/>
    <mergeCell ref="C57:I57"/>
    <mergeCell ref="C59:I59"/>
    <mergeCell ref="C76:I76"/>
    <mergeCell ref="C65:I65"/>
    <mergeCell ref="C66:I66"/>
    <mergeCell ref="C67:I67"/>
    <mergeCell ref="C68:I68"/>
    <mergeCell ref="C69:I69"/>
    <mergeCell ref="C70:I70"/>
    <mergeCell ref="C71:I71"/>
    <mergeCell ref="C72:I72"/>
    <mergeCell ref="C73:I73"/>
    <mergeCell ref="C74:I74"/>
    <mergeCell ref="C75:I75"/>
    <mergeCell ref="C88:I88"/>
    <mergeCell ref="C77:I77"/>
    <mergeCell ref="C78:I78"/>
    <mergeCell ref="C79:I79"/>
    <mergeCell ref="C80:I80"/>
    <mergeCell ref="C81:I81"/>
    <mergeCell ref="C82:I82"/>
    <mergeCell ref="C83:I83"/>
    <mergeCell ref="C84:I84"/>
    <mergeCell ref="C85:I85"/>
    <mergeCell ref="C86:I86"/>
    <mergeCell ref="C87:I87"/>
    <mergeCell ref="C95:I95"/>
    <mergeCell ref="C96:I96"/>
    <mergeCell ref="B97:I97"/>
    <mergeCell ref="J97:L97"/>
    <mergeCell ref="C89:I89"/>
    <mergeCell ref="C90:I90"/>
    <mergeCell ref="C91:I91"/>
    <mergeCell ref="C92:I92"/>
    <mergeCell ref="C93:I93"/>
    <mergeCell ref="C94:I94"/>
  </mergeCells>
  <hyperlinks>
    <hyperlink ref="M2" location="'HARCAMA BİRİMLERİ ÖMK LİSTELERİ'!A1" display="Ana Sayfa"/>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5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788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789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0.75" customHeight="1" x14ac:dyDescent="0.25">
      <c r="B12" s="10" t="s">
        <v>175</v>
      </c>
      <c r="C12" s="204" t="s">
        <v>790</v>
      </c>
      <c r="D12" s="204"/>
      <c r="E12" s="204"/>
      <c r="F12" s="204"/>
      <c r="G12" s="204"/>
      <c r="H12" s="204"/>
      <c r="I12" s="204"/>
      <c r="J12" s="24"/>
      <c r="K12" s="49"/>
      <c r="L12" s="49"/>
    </row>
    <row r="13" spans="2:13" s="33" customFormat="1" ht="30.75" customHeight="1" x14ac:dyDescent="0.25">
      <c r="B13" s="10" t="s">
        <v>65</v>
      </c>
      <c r="C13" s="175" t="s">
        <v>791</v>
      </c>
      <c r="D13" s="175"/>
      <c r="E13" s="175"/>
      <c r="F13" s="175"/>
      <c r="G13" s="175"/>
      <c r="H13" s="175"/>
      <c r="I13" s="175"/>
      <c r="J13" s="24"/>
      <c r="K13" s="49"/>
      <c r="L13" s="49"/>
    </row>
    <row r="14" spans="2:13" s="33" customFormat="1" ht="30.75" customHeight="1" x14ac:dyDescent="0.25">
      <c r="B14" s="10" t="s">
        <v>77</v>
      </c>
      <c r="C14" s="175" t="s">
        <v>792</v>
      </c>
      <c r="D14" s="175"/>
      <c r="E14" s="175"/>
      <c r="F14" s="175"/>
      <c r="G14" s="175"/>
      <c r="H14" s="175"/>
      <c r="I14" s="175"/>
      <c r="J14" s="24"/>
      <c r="K14" s="49"/>
      <c r="L14" s="49"/>
    </row>
    <row r="15" spans="2:13" s="33" customFormat="1" ht="30.75" customHeight="1" x14ac:dyDescent="0.25">
      <c r="B15" s="10" t="s">
        <v>79</v>
      </c>
      <c r="C15" s="175" t="s">
        <v>793</v>
      </c>
      <c r="D15" s="175"/>
      <c r="E15" s="175"/>
      <c r="F15" s="175"/>
      <c r="G15" s="175"/>
      <c r="H15" s="175"/>
      <c r="I15" s="175"/>
      <c r="J15" s="24"/>
      <c r="K15" s="49"/>
      <c r="L15" s="49"/>
    </row>
    <row r="16" spans="2:13" s="33" customFormat="1" ht="30.75" customHeight="1" x14ac:dyDescent="0.25">
      <c r="B16" s="10" t="s">
        <v>14</v>
      </c>
      <c r="C16" s="175" t="s">
        <v>794</v>
      </c>
      <c r="D16" s="175"/>
      <c r="E16" s="175"/>
      <c r="F16" s="175"/>
      <c r="G16" s="175"/>
      <c r="H16" s="175"/>
      <c r="I16" s="175"/>
      <c r="J16" s="24"/>
      <c r="K16" s="49"/>
      <c r="L16" s="49"/>
    </row>
    <row r="17" spans="2:12" s="33" customFormat="1" ht="30.75" customHeight="1" x14ac:dyDescent="0.25">
      <c r="B17" s="10" t="s">
        <v>16</v>
      </c>
      <c r="C17" s="175" t="s">
        <v>795</v>
      </c>
      <c r="D17" s="175"/>
      <c r="E17" s="175"/>
      <c r="F17" s="175"/>
      <c r="G17" s="175"/>
      <c r="H17" s="175"/>
      <c r="I17" s="175"/>
      <c r="J17" s="24"/>
      <c r="K17" s="49"/>
      <c r="L17" s="49"/>
    </row>
    <row r="18" spans="2:12" s="33" customFormat="1" ht="30.75" customHeight="1" x14ac:dyDescent="0.25">
      <c r="B18" s="10" t="s">
        <v>124</v>
      </c>
      <c r="C18" s="175" t="s">
        <v>796</v>
      </c>
      <c r="D18" s="175"/>
      <c r="E18" s="175"/>
      <c r="F18" s="175"/>
      <c r="G18" s="175"/>
      <c r="H18" s="175"/>
      <c r="I18" s="175"/>
      <c r="J18" s="24"/>
      <c r="K18" s="49"/>
      <c r="L18" s="49"/>
    </row>
    <row r="19" spans="2:12" s="33" customFormat="1" ht="30.75" customHeight="1" x14ac:dyDescent="0.25">
      <c r="B19" s="10" t="s">
        <v>18</v>
      </c>
      <c r="C19" s="175" t="s">
        <v>797</v>
      </c>
      <c r="D19" s="175"/>
      <c r="E19" s="175"/>
      <c r="F19" s="175"/>
      <c r="G19" s="175"/>
      <c r="H19" s="175"/>
      <c r="I19" s="175"/>
      <c r="J19" s="24"/>
      <c r="K19" s="49"/>
      <c r="L19" s="49"/>
    </row>
    <row r="20" spans="2:12" s="33" customFormat="1" ht="30.75" customHeight="1" x14ac:dyDescent="0.25">
      <c r="B20" s="10" t="s">
        <v>20</v>
      </c>
      <c r="C20" s="175" t="s">
        <v>798</v>
      </c>
      <c r="D20" s="175"/>
      <c r="E20" s="175"/>
      <c r="F20" s="175"/>
      <c r="G20" s="175"/>
      <c r="H20" s="175"/>
      <c r="I20" s="175"/>
      <c r="J20" s="24"/>
      <c r="K20" s="49"/>
      <c r="L20" s="49"/>
    </row>
    <row r="21" spans="2:12" s="33" customFormat="1" ht="30.75" customHeight="1" x14ac:dyDescent="0.25">
      <c r="B21" s="10" t="s">
        <v>22</v>
      </c>
      <c r="C21" s="175" t="s">
        <v>799</v>
      </c>
      <c r="D21" s="175"/>
      <c r="E21" s="175"/>
      <c r="F21" s="175"/>
      <c r="G21" s="175"/>
      <c r="H21" s="175"/>
      <c r="I21" s="175"/>
      <c r="J21" s="24"/>
      <c r="K21" s="49"/>
      <c r="L21" s="49"/>
    </row>
    <row r="22" spans="2:12" s="33" customFormat="1" ht="30.75" customHeight="1" x14ac:dyDescent="0.25">
      <c r="B22" s="10" t="s">
        <v>44</v>
      </c>
      <c r="C22" s="175" t="s">
        <v>800</v>
      </c>
      <c r="D22" s="175"/>
      <c r="E22" s="175"/>
      <c r="F22" s="175"/>
      <c r="G22" s="175"/>
      <c r="H22" s="175"/>
      <c r="I22" s="175"/>
      <c r="J22" s="24"/>
      <c r="K22" s="49"/>
      <c r="L22" s="49"/>
    </row>
    <row r="23" spans="2:12" s="33" customFormat="1" ht="30.75" customHeight="1" x14ac:dyDescent="0.25">
      <c r="B23" s="10" t="s">
        <v>46</v>
      </c>
      <c r="C23" s="219" t="s">
        <v>125</v>
      </c>
      <c r="D23" s="219"/>
      <c r="E23" s="219"/>
      <c r="F23" s="219"/>
      <c r="G23" s="219"/>
      <c r="H23" s="219"/>
      <c r="I23" s="219"/>
      <c r="J23" s="24"/>
      <c r="K23" s="49"/>
      <c r="L23" s="49"/>
    </row>
    <row r="24" spans="2:12" s="33" customFormat="1" ht="30.75" customHeight="1" x14ac:dyDescent="0.25">
      <c r="B24" s="10" t="s">
        <v>89</v>
      </c>
      <c r="C24" s="175" t="s">
        <v>127</v>
      </c>
      <c r="D24" s="175"/>
      <c r="E24" s="175"/>
      <c r="F24" s="175"/>
      <c r="G24" s="175"/>
      <c r="H24" s="175"/>
      <c r="I24" s="175"/>
      <c r="J24" s="24"/>
      <c r="K24" s="49"/>
      <c r="L24" s="49"/>
    </row>
    <row r="25" spans="2:12" s="33" customFormat="1" ht="30.75" customHeight="1" x14ac:dyDescent="0.25">
      <c r="B25" s="10" t="s">
        <v>90</v>
      </c>
      <c r="C25" s="175" t="s">
        <v>200</v>
      </c>
      <c r="D25" s="175"/>
      <c r="E25" s="175"/>
      <c r="F25" s="175"/>
      <c r="G25" s="175"/>
      <c r="H25" s="175"/>
      <c r="I25" s="175"/>
      <c r="J25" s="24"/>
      <c r="K25" s="49"/>
      <c r="L25" s="49"/>
    </row>
    <row r="26" spans="2:12" s="33" customFormat="1" ht="30.75" customHeight="1" x14ac:dyDescent="0.25">
      <c r="B26" s="10" t="s">
        <v>255</v>
      </c>
      <c r="C26" s="175" t="s">
        <v>801</v>
      </c>
      <c r="D26" s="175"/>
      <c r="E26" s="175"/>
      <c r="F26" s="175"/>
      <c r="G26" s="175"/>
      <c r="H26" s="175"/>
      <c r="I26" s="175"/>
      <c r="J26" s="24"/>
      <c r="K26" s="49"/>
      <c r="L26" s="49"/>
    </row>
    <row r="27" spans="2:12" s="33" customFormat="1" ht="30.75" customHeight="1" x14ac:dyDescent="0.25">
      <c r="B27" s="10" t="s">
        <v>261</v>
      </c>
      <c r="C27" s="175" t="s">
        <v>205</v>
      </c>
      <c r="D27" s="175"/>
      <c r="E27" s="175"/>
      <c r="F27" s="175"/>
      <c r="G27" s="175"/>
      <c r="H27" s="175"/>
      <c r="I27" s="175"/>
      <c r="J27" s="24"/>
      <c r="K27" s="49"/>
      <c r="L27" s="49"/>
    </row>
    <row r="28" spans="2:12" s="33" customFormat="1" ht="30.75" customHeight="1" x14ac:dyDescent="0.25">
      <c r="B28" s="10" t="s">
        <v>265</v>
      </c>
      <c r="C28" s="175" t="s">
        <v>802</v>
      </c>
      <c r="D28" s="175"/>
      <c r="E28" s="175"/>
      <c r="F28" s="175"/>
      <c r="G28" s="175"/>
      <c r="H28" s="175"/>
      <c r="I28" s="175"/>
      <c r="J28" s="24"/>
      <c r="K28" s="49"/>
      <c r="L28" s="49"/>
    </row>
    <row r="29" spans="2:12" s="33" customFormat="1" ht="30.75" customHeight="1" x14ac:dyDescent="0.25">
      <c r="B29" s="10" t="s">
        <v>756</v>
      </c>
      <c r="C29" s="175" t="s">
        <v>557</v>
      </c>
      <c r="D29" s="175"/>
      <c r="E29" s="175"/>
      <c r="F29" s="175"/>
      <c r="G29" s="175"/>
      <c r="H29" s="175"/>
      <c r="I29" s="175"/>
      <c r="J29" s="24"/>
      <c r="K29" s="49"/>
      <c r="L29" s="49"/>
    </row>
    <row r="30" spans="2:12" s="33" customFormat="1" ht="30.75" customHeight="1" x14ac:dyDescent="0.25">
      <c r="B30" s="10" t="s">
        <v>48</v>
      </c>
      <c r="C30" s="204" t="s">
        <v>803</v>
      </c>
      <c r="D30" s="204"/>
      <c r="E30" s="204"/>
      <c r="F30" s="204"/>
      <c r="G30" s="204"/>
      <c r="H30" s="204"/>
      <c r="I30" s="204"/>
      <c r="J30" s="24"/>
      <c r="K30" s="49"/>
      <c r="L30" s="49"/>
    </row>
    <row r="31" spans="2:12" s="33" customFormat="1" ht="30.75" customHeight="1" x14ac:dyDescent="0.25">
      <c r="B31" s="10" t="s">
        <v>197</v>
      </c>
      <c r="C31" s="175" t="s">
        <v>804</v>
      </c>
      <c r="D31" s="175"/>
      <c r="E31" s="175"/>
      <c r="F31" s="175"/>
      <c r="G31" s="175"/>
      <c r="H31" s="175"/>
      <c r="I31" s="175"/>
      <c r="J31" s="24"/>
      <c r="K31" s="49"/>
      <c r="L31" s="49"/>
    </row>
    <row r="32" spans="2:12" s="33" customFormat="1" ht="30.75" customHeight="1" x14ac:dyDescent="0.25">
      <c r="B32" s="10" t="s">
        <v>50</v>
      </c>
      <c r="C32" s="204" t="s">
        <v>217</v>
      </c>
      <c r="D32" s="204"/>
      <c r="E32" s="204"/>
      <c r="F32" s="204"/>
      <c r="G32" s="204"/>
      <c r="H32" s="204"/>
      <c r="I32" s="204"/>
      <c r="J32" s="24"/>
      <c r="K32" s="49"/>
      <c r="L32" s="49"/>
    </row>
    <row r="33" spans="2:12" s="33" customFormat="1" ht="30.75" customHeight="1" x14ac:dyDescent="0.25">
      <c r="B33" s="10" t="s">
        <v>171</v>
      </c>
      <c r="C33" s="204" t="s">
        <v>219</v>
      </c>
      <c r="D33" s="204"/>
      <c r="E33" s="204"/>
      <c r="F33" s="204"/>
      <c r="G33" s="204"/>
      <c r="H33" s="204"/>
      <c r="I33" s="204"/>
      <c r="J33" s="24"/>
      <c r="K33" s="49"/>
      <c r="L33" s="49"/>
    </row>
    <row r="34" spans="2:12" s="33" customFormat="1" ht="30.75" customHeight="1" x14ac:dyDescent="0.25">
      <c r="B34" s="10" t="s">
        <v>172</v>
      </c>
      <c r="C34" s="204" t="s">
        <v>221</v>
      </c>
      <c r="D34" s="204"/>
      <c r="E34" s="204"/>
      <c r="F34" s="204"/>
      <c r="G34" s="204"/>
      <c r="H34" s="204"/>
      <c r="I34" s="204"/>
      <c r="J34" s="24"/>
      <c r="K34" s="49"/>
      <c r="L34" s="49"/>
    </row>
    <row r="35" spans="2:12" s="33" customFormat="1" ht="30.75" customHeight="1" x14ac:dyDescent="0.25">
      <c r="B35" s="10" t="s">
        <v>758</v>
      </c>
      <c r="C35" s="175" t="s">
        <v>223</v>
      </c>
      <c r="D35" s="175"/>
      <c r="E35" s="175"/>
      <c r="F35" s="175"/>
      <c r="G35" s="175"/>
      <c r="H35" s="175"/>
      <c r="I35" s="175"/>
      <c r="J35" s="24"/>
      <c r="K35" s="49"/>
      <c r="L35" s="49"/>
    </row>
    <row r="36" spans="2:12" s="33" customFormat="1" ht="30.75" customHeight="1" x14ac:dyDescent="0.25">
      <c r="B36" s="10" t="s">
        <v>52</v>
      </c>
      <c r="C36" s="204" t="s">
        <v>805</v>
      </c>
      <c r="D36" s="204"/>
      <c r="E36" s="204"/>
      <c r="F36" s="204"/>
      <c r="G36" s="204"/>
      <c r="H36" s="204"/>
      <c r="I36" s="204"/>
      <c r="J36" s="24"/>
      <c r="K36" s="49"/>
      <c r="L36" s="49"/>
    </row>
    <row r="37" spans="2:12" s="33" customFormat="1" ht="30.75" customHeight="1" x14ac:dyDescent="0.25">
      <c r="B37" s="10" t="s">
        <v>54</v>
      </c>
      <c r="C37" s="204" t="s">
        <v>806</v>
      </c>
      <c r="D37" s="204"/>
      <c r="E37" s="204"/>
      <c r="F37" s="204"/>
      <c r="G37" s="204"/>
      <c r="H37" s="204"/>
      <c r="I37" s="204"/>
      <c r="J37" s="24"/>
      <c r="K37" s="49"/>
      <c r="L37" s="49"/>
    </row>
    <row r="38" spans="2:12" s="33" customFormat="1" ht="30.75" customHeight="1" x14ac:dyDescent="0.25">
      <c r="B38" s="10" t="s">
        <v>108</v>
      </c>
      <c r="C38" s="175" t="s">
        <v>807</v>
      </c>
      <c r="D38" s="175"/>
      <c r="E38" s="175"/>
      <c r="F38" s="175"/>
      <c r="G38" s="175"/>
      <c r="H38" s="175"/>
      <c r="I38" s="175"/>
      <c r="J38" s="24"/>
      <c r="K38" s="49"/>
      <c r="L38" s="49"/>
    </row>
    <row r="39" spans="2:12" s="33" customFormat="1" ht="30.75" customHeight="1" x14ac:dyDescent="0.25">
      <c r="B39" s="10" t="s">
        <v>110</v>
      </c>
      <c r="C39" s="175" t="s">
        <v>808</v>
      </c>
      <c r="D39" s="175"/>
      <c r="E39" s="175"/>
      <c r="F39" s="175"/>
      <c r="G39" s="175"/>
      <c r="H39" s="175"/>
      <c r="I39" s="175"/>
      <c r="J39" s="24"/>
      <c r="K39" s="49"/>
      <c r="L39" s="49"/>
    </row>
    <row r="40" spans="2:12" s="33" customFormat="1" ht="30.75" customHeight="1" x14ac:dyDescent="0.25">
      <c r="B40" s="10" t="s">
        <v>290</v>
      </c>
      <c r="C40" s="175" t="s">
        <v>809</v>
      </c>
      <c r="D40" s="175"/>
      <c r="E40" s="175"/>
      <c r="F40" s="175"/>
      <c r="G40" s="175"/>
      <c r="H40" s="175"/>
      <c r="I40" s="175"/>
      <c r="J40" s="24"/>
      <c r="K40" s="49"/>
      <c r="L40" s="49"/>
    </row>
    <row r="41" spans="2:12" s="33" customFormat="1" ht="30.75" customHeight="1" x14ac:dyDescent="0.25">
      <c r="B41" s="10" t="s">
        <v>292</v>
      </c>
      <c r="C41" s="175" t="s">
        <v>460</v>
      </c>
      <c r="D41" s="175"/>
      <c r="E41" s="175"/>
      <c r="F41" s="175"/>
      <c r="G41" s="175"/>
      <c r="H41" s="175"/>
      <c r="I41" s="175"/>
      <c r="J41" s="24"/>
      <c r="K41" s="49"/>
      <c r="L41" s="49"/>
    </row>
    <row r="42" spans="2:12" s="33" customFormat="1" ht="30.75" customHeight="1" x14ac:dyDescent="0.25">
      <c r="B42" s="10" t="s">
        <v>294</v>
      </c>
      <c r="C42" s="175" t="s">
        <v>773</v>
      </c>
      <c r="D42" s="175"/>
      <c r="E42" s="175"/>
      <c r="F42" s="175"/>
      <c r="G42" s="175"/>
      <c r="H42" s="175"/>
      <c r="I42" s="175"/>
      <c r="J42" s="24"/>
      <c r="K42" s="49"/>
      <c r="L42" s="49"/>
    </row>
    <row r="43" spans="2:12" s="33" customFormat="1" ht="30.75" customHeight="1" x14ac:dyDescent="0.25">
      <c r="B43" s="10" t="s">
        <v>112</v>
      </c>
      <c r="C43" s="175" t="s">
        <v>416</v>
      </c>
      <c r="D43" s="175"/>
      <c r="E43" s="175"/>
      <c r="F43" s="175"/>
      <c r="G43" s="175"/>
      <c r="H43" s="175"/>
      <c r="I43" s="175"/>
      <c r="J43" s="24"/>
      <c r="K43" s="49"/>
      <c r="L43" s="49"/>
    </row>
    <row r="44" spans="2:12" s="33" customFormat="1" ht="30.75" customHeight="1" x14ac:dyDescent="0.25">
      <c r="B44" s="26">
        <v>16</v>
      </c>
      <c r="C44" s="204" t="s">
        <v>810</v>
      </c>
      <c r="D44" s="204"/>
      <c r="E44" s="204"/>
      <c r="F44" s="204"/>
      <c r="G44" s="204"/>
      <c r="H44" s="204"/>
      <c r="I44" s="204"/>
      <c r="J44" s="24"/>
      <c r="K44" s="49"/>
      <c r="L44" s="49"/>
    </row>
    <row r="45" spans="2:12" s="33" customFormat="1" ht="30.75" customHeight="1" x14ac:dyDescent="0.25">
      <c r="B45" s="10" t="s">
        <v>115</v>
      </c>
      <c r="C45" s="204" t="s">
        <v>811</v>
      </c>
      <c r="D45" s="204"/>
      <c r="E45" s="204"/>
      <c r="F45" s="204"/>
      <c r="G45" s="204"/>
      <c r="H45" s="204"/>
      <c r="I45" s="204"/>
      <c r="J45" s="24"/>
      <c r="K45" s="49"/>
      <c r="L45" s="49"/>
    </row>
    <row r="46" spans="2:12" s="33" customFormat="1" ht="30.75" customHeight="1" x14ac:dyDescent="0.25">
      <c r="B46" s="10" t="s">
        <v>638</v>
      </c>
      <c r="C46" s="175" t="s">
        <v>812</v>
      </c>
      <c r="D46" s="175"/>
      <c r="E46" s="175"/>
      <c r="F46" s="175"/>
      <c r="G46" s="175"/>
      <c r="H46" s="175"/>
      <c r="I46" s="175"/>
      <c r="J46" s="24"/>
      <c r="K46" s="49"/>
      <c r="L46" s="49"/>
    </row>
    <row r="47" spans="2:12" s="33" customFormat="1" ht="30.75" customHeight="1" x14ac:dyDescent="0.25">
      <c r="B47" s="10" t="s">
        <v>639</v>
      </c>
      <c r="C47" s="175" t="s">
        <v>813</v>
      </c>
      <c r="D47" s="175"/>
      <c r="E47" s="175"/>
      <c r="F47" s="175"/>
      <c r="G47" s="175"/>
      <c r="H47" s="175"/>
      <c r="I47" s="175"/>
      <c r="J47" s="24"/>
      <c r="K47" s="49"/>
      <c r="L47" s="49"/>
    </row>
    <row r="48" spans="2:12" s="33" customFormat="1" ht="30.75" customHeight="1" x14ac:dyDescent="0.25">
      <c r="B48" s="10" t="s">
        <v>814</v>
      </c>
      <c r="C48" s="175" t="s">
        <v>815</v>
      </c>
      <c r="D48" s="175"/>
      <c r="E48" s="175"/>
      <c r="F48" s="175"/>
      <c r="G48" s="175"/>
      <c r="H48" s="175"/>
      <c r="I48" s="175"/>
      <c r="J48" s="24"/>
      <c r="K48" s="49"/>
      <c r="L48" s="49"/>
    </row>
    <row r="49" spans="2:12" s="33" customFormat="1" ht="30.75" customHeight="1" x14ac:dyDescent="0.25">
      <c r="B49" s="10" t="s">
        <v>231</v>
      </c>
      <c r="C49" s="176" t="s">
        <v>53</v>
      </c>
      <c r="D49" s="177"/>
      <c r="E49" s="177"/>
      <c r="F49" s="177"/>
      <c r="G49" s="177"/>
      <c r="H49" s="177"/>
      <c r="I49" s="178"/>
      <c r="J49" s="24"/>
      <c r="K49" s="77"/>
      <c r="L49" s="77"/>
    </row>
    <row r="50" spans="2:12" s="33" customFormat="1" ht="30.75" customHeight="1" x14ac:dyDescent="0.25">
      <c r="B50" s="10" t="s">
        <v>305</v>
      </c>
      <c r="C50" s="175" t="s">
        <v>55</v>
      </c>
      <c r="D50" s="175"/>
      <c r="E50" s="175"/>
      <c r="F50" s="175"/>
      <c r="G50" s="175"/>
      <c r="H50" s="175"/>
      <c r="I50" s="175"/>
      <c r="J50" s="12"/>
      <c r="K50" s="12"/>
      <c r="L50" s="12"/>
    </row>
    <row r="51" spans="2:12" s="33" customFormat="1" ht="30.75" customHeight="1" x14ac:dyDescent="0.25">
      <c r="B51" s="10" t="s">
        <v>816</v>
      </c>
      <c r="C51" s="175" t="s">
        <v>57</v>
      </c>
      <c r="D51" s="175"/>
      <c r="E51" s="175"/>
      <c r="F51" s="175"/>
      <c r="G51" s="175"/>
      <c r="H51" s="175"/>
      <c r="I51" s="175"/>
      <c r="J51" s="12"/>
      <c r="K51" s="12"/>
      <c r="L51" s="12"/>
    </row>
    <row r="52" spans="2:12" s="33" customFormat="1" ht="30.75" customHeight="1" x14ac:dyDescent="0.25">
      <c r="B52" s="10" t="s">
        <v>817</v>
      </c>
      <c r="C52" s="175" t="s">
        <v>59</v>
      </c>
      <c r="D52" s="175"/>
      <c r="E52" s="175"/>
      <c r="F52" s="175"/>
      <c r="G52" s="175"/>
      <c r="H52" s="175"/>
      <c r="I52" s="175"/>
      <c r="J52" s="12"/>
      <c r="K52" s="12"/>
      <c r="L52" s="12"/>
    </row>
    <row r="53" spans="2:12" ht="75" customHeight="1" x14ac:dyDescent="0.25">
      <c r="B53" s="174" t="s">
        <v>60</v>
      </c>
      <c r="C53" s="174"/>
      <c r="D53" s="174"/>
      <c r="E53" s="174"/>
      <c r="F53" s="174"/>
      <c r="G53" s="174"/>
      <c r="H53" s="174"/>
      <c r="I53" s="174"/>
      <c r="J53" s="171" t="s">
        <v>61</v>
      </c>
      <c r="K53" s="172"/>
      <c r="L53" s="173"/>
    </row>
  </sheetData>
  <mergeCells count="53">
    <mergeCell ref="B53:I53"/>
    <mergeCell ref="J53:L53"/>
    <mergeCell ref="C46:I46"/>
    <mergeCell ref="C47:I47"/>
    <mergeCell ref="C48:I48"/>
    <mergeCell ref="C50:I50"/>
    <mergeCell ref="C51:I51"/>
    <mergeCell ref="C52:I52"/>
    <mergeCell ref="C49:I49"/>
    <mergeCell ref="C45:I45"/>
    <mergeCell ref="C35:I35"/>
    <mergeCell ref="C36:I36"/>
    <mergeCell ref="C37:I37"/>
    <mergeCell ref="C38:I38"/>
    <mergeCell ref="C39:I39"/>
    <mergeCell ref="C40:I40"/>
    <mergeCell ref="C41:I41"/>
    <mergeCell ref="C42:I42"/>
    <mergeCell ref="C43:I43"/>
    <mergeCell ref="C44:I44"/>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818</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819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40.5" customHeight="1" x14ac:dyDescent="0.25">
      <c r="B12" s="10" t="s">
        <v>175</v>
      </c>
      <c r="C12" s="285" t="s">
        <v>820</v>
      </c>
      <c r="D12" s="285"/>
      <c r="E12" s="285"/>
      <c r="F12" s="285"/>
      <c r="G12" s="285"/>
      <c r="H12" s="285"/>
      <c r="I12" s="285"/>
      <c r="J12" s="24"/>
      <c r="K12" s="49"/>
      <c r="L12" s="49"/>
    </row>
    <row r="13" spans="2:13" s="33" customFormat="1" ht="40.5" customHeight="1" x14ac:dyDescent="0.25">
      <c r="B13" s="10" t="s">
        <v>14</v>
      </c>
      <c r="C13" s="175" t="s">
        <v>821</v>
      </c>
      <c r="D13" s="175"/>
      <c r="E13" s="175"/>
      <c r="F13" s="175"/>
      <c r="G13" s="175"/>
      <c r="H13" s="175"/>
      <c r="I13" s="175"/>
      <c r="J13" s="24"/>
      <c r="K13" s="49"/>
      <c r="L13" s="49"/>
    </row>
    <row r="14" spans="2:13" s="33" customFormat="1" ht="40.5" customHeight="1" x14ac:dyDescent="0.25">
      <c r="B14" s="10" t="s">
        <v>68</v>
      </c>
      <c r="C14" s="175" t="s">
        <v>822</v>
      </c>
      <c r="D14" s="175"/>
      <c r="E14" s="175"/>
      <c r="F14" s="175"/>
      <c r="G14" s="175"/>
      <c r="H14" s="175"/>
      <c r="I14" s="175"/>
      <c r="J14" s="24"/>
      <c r="K14" s="49"/>
      <c r="L14" s="49"/>
    </row>
    <row r="15" spans="2:13" s="33" customFormat="1" ht="40.5" customHeight="1" x14ac:dyDescent="0.25">
      <c r="B15" s="10" t="s">
        <v>392</v>
      </c>
      <c r="C15" s="175" t="s">
        <v>823</v>
      </c>
      <c r="D15" s="175"/>
      <c r="E15" s="175"/>
      <c r="F15" s="175"/>
      <c r="G15" s="175"/>
      <c r="H15" s="175"/>
      <c r="I15" s="175"/>
      <c r="J15" s="24"/>
      <c r="K15" s="49"/>
      <c r="L15" s="49"/>
    </row>
    <row r="16" spans="2:13" s="33" customFormat="1" ht="40.5" customHeight="1" x14ac:dyDescent="0.25">
      <c r="B16" s="10" t="s">
        <v>16</v>
      </c>
      <c r="C16" s="175" t="s">
        <v>824</v>
      </c>
      <c r="D16" s="175"/>
      <c r="E16" s="175"/>
      <c r="F16" s="175"/>
      <c r="G16" s="175"/>
      <c r="H16" s="175"/>
      <c r="I16" s="175"/>
      <c r="J16" s="24"/>
      <c r="K16" s="49"/>
      <c r="L16" s="49"/>
    </row>
    <row r="17" spans="2:12" s="33" customFormat="1" ht="40.5" customHeight="1" x14ac:dyDescent="0.25">
      <c r="B17" s="10" t="s">
        <v>18</v>
      </c>
      <c r="C17" s="175" t="s">
        <v>825</v>
      </c>
      <c r="D17" s="175"/>
      <c r="E17" s="175"/>
      <c r="F17" s="175"/>
      <c r="G17" s="175"/>
      <c r="H17" s="175"/>
      <c r="I17" s="175"/>
      <c r="J17" s="24"/>
      <c r="K17" s="49"/>
      <c r="L17" s="49"/>
    </row>
    <row r="18" spans="2:12" s="33" customFormat="1" ht="40.5" customHeight="1" x14ac:dyDescent="0.25">
      <c r="B18" s="10" t="s">
        <v>20</v>
      </c>
      <c r="C18" s="219" t="s">
        <v>826</v>
      </c>
      <c r="D18" s="219"/>
      <c r="E18" s="219"/>
      <c r="F18" s="219"/>
      <c r="G18" s="219"/>
      <c r="H18" s="219"/>
      <c r="I18" s="219"/>
      <c r="J18" s="24"/>
      <c r="K18" s="49"/>
      <c r="L18" s="49"/>
    </row>
    <row r="19" spans="2:12" s="33" customFormat="1" ht="40.5" customHeight="1" x14ac:dyDescent="0.25">
      <c r="B19" s="10" t="s">
        <v>356</v>
      </c>
      <c r="C19" s="175" t="s">
        <v>127</v>
      </c>
      <c r="D19" s="175"/>
      <c r="E19" s="175"/>
      <c r="F19" s="175"/>
      <c r="G19" s="175"/>
      <c r="H19" s="175"/>
      <c r="I19" s="175"/>
      <c r="J19" s="24"/>
      <c r="K19" s="49"/>
      <c r="L19" s="49"/>
    </row>
    <row r="20" spans="2:12" s="33" customFormat="1" ht="40.5" customHeight="1" x14ac:dyDescent="0.25">
      <c r="B20" s="10" t="s">
        <v>358</v>
      </c>
      <c r="C20" s="175" t="s">
        <v>200</v>
      </c>
      <c r="D20" s="175"/>
      <c r="E20" s="175"/>
      <c r="F20" s="175"/>
      <c r="G20" s="175"/>
      <c r="H20" s="175"/>
      <c r="I20" s="175"/>
      <c r="J20" s="24"/>
      <c r="K20" s="49"/>
      <c r="L20" s="49"/>
    </row>
    <row r="21" spans="2:12" s="33" customFormat="1" ht="40.5" customHeight="1" x14ac:dyDescent="0.25">
      <c r="B21" s="10" t="s">
        <v>360</v>
      </c>
      <c r="C21" s="175" t="s">
        <v>801</v>
      </c>
      <c r="D21" s="175"/>
      <c r="E21" s="175"/>
      <c r="F21" s="175"/>
      <c r="G21" s="175"/>
      <c r="H21" s="175"/>
      <c r="I21" s="175"/>
      <c r="J21" s="24"/>
      <c r="K21" s="49"/>
      <c r="L21" s="49"/>
    </row>
    <row r="22" spans="2:12" s="33" customFormat="1" ht="40.5" customHeight="1" x14ac:dyDescent="0.25">
      <c r="B22" s="10" t="s">
        <v>362</v>
      </c>
      <c r="C22" s="175" t="s">
        <v>827</v>
      </c>
      <c r="D22" s="175"/>
      <c r="E22" s="175"/>
      <c r="F22" s="175"/>
      <c r="G22" s="175"/>
      <c r="H22" s="175"/>
      <c r="I22" s="175"/>
      <c r="J22" s="24"/>
      <c r="K22" s="49"/>
      <c r="L22" s="49"/>
    </row>
    <row r="23" spans="2:12" s="33" customFormat="1" ht="40.5" customHeight="1" x14ac:dyDescent="0.25">
      <c r="B23" s="10" t="s">
        <v>828</v>
      </c>
      <c r="C23" s="175" t="s">
        <v>829</v>
      </c>
      <c r="D23" s="175"/>
      <c r="E23" s="175"/>
      <c r="F23" s="175"/>
      <c r="G23" s="175"/>
      <c r="H23" s="175"/>
      <c r="I23" s="175"/>
      <c r="J23" s="24"/>
      <c r="K23" s="49"/>
      <c r="L23" s="49"/>
    </row>
    <row r="24" spans="2:12" s="33" customFormat="1" ht="40.5" customHeight="1" x14ac:dyDescent="0.25">
      <c r="B24" s="10" t="s">
        <v>364</v>
      </c>
      <c r="C24" s="175" t="s">
        <v>830</v>
      </c>
      <c r="D24" s="175"/>
      <c r="E24" s="175"/>
      <c r="F24" s="175"/>
      <c r="G24" s="175"/>
      <c r="H24" s="175"/>
      <c r="I24" s="175"/>
      <c r="J24" s="24"/>
      <c r="K24" s="49"/>
      <c r="L24" s="49"/>
    </row>
    <row r="25" spans="2:12" s="33" customFormat="1" ht="40.5" customHeight="1" x14ac:dyDescent="0.25">
      <c r="B25" s="10" t="s">
        <v>366</v>
      </c>
      <c r="C25" s="175" t="s">
        <v>557</v>
      </c>
      <c r="D25" s="175"/>
      <c r="E25" s="175"/>
      <c r="F25" s="175"/>
      <c r="G25" s="175"/>
      <c r="H25" s="175"/>
      <c r="I25" s="175"/>
      <c r="J25" s="24"/>
      <c r="K25" s="49"/>
      <c r="L25" s="49"/>
    </row>
    <row r="26" spans="2:12" s="33" customFormat="1" ht="40.5" customHeight="1" x14ac:dyDescent="0.25">
      <c r="B26" s="10" t="s">
        <v>22</v>
      </c>
      <c r="C26" s="204" t="s">
        <v>831</v>
      </c>
      <c r="D26" s="204"/>
      <c r="E26" s="204"/>
      <c r="F26" s="204"/>
      <c r="G26" s="204"/>
      <c r="H26" s="204"/>
      <c r="I26" s="204"/>
      <c r="J26" s="24"/>
      <c r="K26" s="49"/>
      <c r="L26" s="49"/>
    </row>
    <row r="27" spans="2:12" s="33" customFormat="1" ht="40.5" customHeight="1" x14ac:dyDescent="0.25">
      <c r="B27" s="10" t="s">
        <v>24</v>
      </c>
      <c r="C27" s="175" t="s">
        <v>832</v>
      </c>
      <c r="D27" s="175"/>
      <c r="E27" s="175"/>
      <c r="F27" s="175"/>
      <c r="G27" s="175"/>
      <c r="H27" s="175"/>
      <c r="I27" s="175"/>
      <c r="J27" s="24"/>
      <c r="K27" s="49"/>
      <c r="L27" s="49"/>
    </row>
    <row r="28" spans="2:12" s="33" customFormat="1" ht="40.5" customHeight="1" x14ac:dyDescent="0.25">
      <c r="B28" s="10" t="s">
        <v>44</v>
      </c>
      <c r="C28" s="204" t="s">
        <v>217</v>
      </c>
      <c r="D28" s="204"/>
      <c r="E28" s="204"/>
      <c r="F28" s="204"/>
      <c r="G28" s="204"/>
      <c r="H28" s="204"/>
      <c r="I28" s="204"/>
      <c r="J28" s="24"/>
      <c r="K28" s="49"/>
      <c r="L28" s="49"/>
    </row>
    <row r="29" spans="2:12" s="33" customFormat="1" ht="40.5" customHeight="1" x14ac:dyDescent="0.25">
      <c r="B29" s="10" t="s">
        <v>246</v>
      </c>
      <c r="C29" s="204" t="s">
        <v>219</v>
      </c>
      <c r="D29" s="204"/>
      <c r="E29" s="204"/>
      <c r="F29" s="204"/>
      <c r="G29" s="204"/>
      <c r="H29" s="204"/>
      <c r="I29" s="204"/>
      <c r="J29" s="24"/>
      <c r="K29" s="49"/>
      <c r="L29" s="49"/>
    </row>
    <row r="30" spans="2:12" s="33" customFormat="1" ht="40.5" customHeight="1" x14ac:dyDescent="0.25">
      <c r="B30" s="10" t="s">
        <v>248</v>
      </c>
      <c r="C30" s="204" t="s">
        <v>221</v>
      </c>
      <c r="D30" s="204"/>
      <c r="E30" s="204"/>
      <c r="F30" s="204"/>
      <c r="G30" s="204"/>
      <c r="H30" s="204"/>
      <c r="I30" s="204"/>
      <c r="J30" s="24"/>
      <c r="K30" s="49"/>
      <c r="L30" s="49"/>
    </row>
    <row r="31" spans="2:12" s="33" customFormat="1" ht="40.5" customHeight="1" x14ac:dyDescent="0.25">
      <c r="B31" s="10" t="s">
        <v>250</v>
      </c>
      <c r="C31" s="175" t="s">
        <v>833</v>
      </c>
      <c r="D31" s="175"/>
      <c r="E31" s="175"/>
      <c r="F31" s="175"/>
      <c r="G31" s="175"/>
      <c r="H31" s="175"/>
      <c r="I31" s="175"/>
      <c r="J31" s="24"/>
      <c r="K31" s="49"/>
      <c r="L31" s="49"/>
    </row>
    <row r="32" spans="2:12" s="33" customFormat="1" ht="40.5" customHeight="1" x14ac:dyDescent="0.25">
      <c r="B32" s="10" t="s">
        <v>46</v>
      </c>
      <c r="C32" s="175" t="s">
        <v>808</v>
      </c>
      <c r="D32" s="175"/>
      <c r="E32" s="175"/>
      <c r="F32" s="175"/>
      <c r="G32" s="175"/>
      <c r="H32" s="175"/>
      <c r="I32" s="175"/>
      <c r="J32" s="24"/>
      <c r="K32" s="49"/>
      <c r="L32" s="49"/>
    </row>
    <row r="33" spans="2:12" s="33" customFormat="1" ht="40.5" customHeight="1" x14ac:dyDescent="0.25">
      <c r="B33" s="10" t="s">
        <v>89</v>
      </c>
      <c r="C33" s="175" t="s">
        <v>834</v>
      </c>
      <c r="D33" s="175"/>
      <c r="E33" s="175"/>
      <c r="F33" s="175"/>
      <c r="G33" s="175"/>
      <c r="H33" s="175"/>
      <c r="I33" s="175"/>
      <c r="J33" s="24"/>
      <c r="K33" s="49"/>
      <c r="L33" s="49"/>
    </row>
    <row r="34" spans="2:12" s="33" customFormat="1" ht="40.5" customHeight="1" x14ac:dyDescent="0.25">
      <c r="B34" s="10" t="s">
        <v>48</v>
      </c>
      <c r="C34" s="175" t="s">
        <v>835</v>
      </c>
      <c r="D34" s="175"/>
      <c r="E34" s="175"/>
      <c r="F34" s="175"/>
      <c r="G34" s="175"/>
      <c r="H34" s="175"/>
      <c r="I34" s="175"/>
      <c r="J34" s="24"/>
      <c r="K34" s="49"/>
      <c r="L34" s="49"/>
    </row>
    <row r="35" spans="2:12" s="33" customFormat="1" ht="40.5" customHeight="1" x14ac:dyDescent="0.25">
      <c r="B35" s="10" t="s">
        <v>50</v>
      </c>
      <c r="C35" s="175" t="s">
        <v>386</v>
      </c>
      <c r="D35" s="175"/>
      <c r="E35" s="175"/>
      <c r="F35" s="175"/>
      <c r="G35" s="175"/>
      <c r="H35" s="175"/>
      <c r="I35" s="175"/>
      <c r="J35" s="24"/>
      <c r="K35" s="49"/>
      <c r="L35" s="49"/>
    </row>
    <row r="36" spans="2:12" s="33" customFormat="1" ht="40.5" customHeight="1" x14ac:dyDescent="0.25">
      <c r="B36" s="10" t="s">
        <v>171</v>
      </c>
      <c r="C36" s="176" t="s">
        <v>597</v>
      </c>
      <c r="D36" s="177"/>
      <c r="E36" s="177"/>
      <c r="F36" s="177"/>
      <c r="G36" s="177"/>
      <c r="H36" s="177"/>
      <c r="I36" s="178"/>
      <c r="J36" s="24"/>
      <c r="K36" s="77"/>
      <c r="L36" s="77"/>
    </row>
    <row r="37" spans="2:12" s="33" customFormat="1" ht="40.5" customHeight="1" x14ac:dyDescent="0.25">
      <c r="B37" s="10" t="s">
        <v>52</v>
      </c>
      <c r="C37" s="204" t="s">
        <v>810</v>
      </c>
      <c r="D37" s="204"/>
      <c r="E37" s="204"/>
      <c r="F37" s="204"/>
      <c r="G37" s="204"/>
      <c r="H37" s="204"/>
      <c r="I37" s="204"/>
      <c r="J37" s="24"/>
      <c r="K37" s="49"/>
      <c r="L37" s="49"/>
    </row>
    <row r="38" spans="2:12" s="33" customFormat="1" ht="40.5" customHeight="1" x14ac:dyDescent="0.25">
      <c r="B38" s="10" t="s">
        <v>105</v>
      </c>
      <c r="C38" s="204" t="s">
        <v>811</v>
      </c>
      <c r="D38" s="204"/>
      <c r="E38" s="204"/>
      <c r="F38" s="204"/>
      <c r="G38" s="204"/>
      <c r="H38" s="204"/>
      <c r="I38" s="204"/>
      <c r="J38" s="24"/>
      <c r="K38" s="49"/>
      <c r="L38" s="49"/>
    </row>
    <row r="39" spans="2:12" s="33" customFormat="1" ht="40.5" customHeight="1" x14ac:dyDescent="0.25">
      <c r="B39" s="10" t="s">
        <v>158</v>
      </c>
      <c r="C39" s="175" t="s">
        <v>812</v>
      </c>
      <c r="D39" s="175"/>
      <c r="E39" s="175"/>
      <c r="F39" s="175"/>
      <c r="G39" s="175"/>
      <c r="H39" s="175"/>
      <c r="I39" s="175"/>
      <c r="J39" s="24"/>
      <c r="K39" s="49"/>
      <c r="L39" s="49"/>
    </row>
    <row r="40" spans="2:12" s="33" customFormat="1" ht="40.5" customHeight="1" x14ac:dyDescent="0.25">
      <c r="B40" s="10" t="s">
        <v>201</v>
      </c>
      <c r="C40" s="175" t="s">
        <v>836</v>
      </c>
      <c r="D40" s="175"/>
      <c r="E40" s="175"/>
      <c r="F40" s="175"/>
      <c r="G40" s="175"/>
      <c r="H40" s="175"/>
      <c r="I40" s="175"/>
      <c r="J40" s="24"/>
      <c r="K40" s="49"/>
      <c r="L40" s="49"/>
    </row>
    <row r="41" spans="2:12" s="33" customFormat="1" ht="47.25" customHeight="1" x14ac:dyDescent="0.25">
      <c r="B41" s="10" t="s">
        <v>54</v>
      </c>
      <c r="C41" s="176" t="s">
        <v>53</v>
      </c>
      <c r="D41" s="177"/>
      <c r="E41" s="177"/>
      <c r="F41" s="177"/>
      <c r="G41" s="177"/>
      <c r="H41" s="177"/>
      <c r="I41" s="178"/>
      <c r="J41" s="24"/>
      <c r="K41" s="77"/>
      <c r="L41" s="77"/>
    </row>
    <row r="42" spans="2:12" s="33" customFormat="1" ht="40.5" customHeight="1" x14ac:dyDescent="0.25">
      <c r="B42" s="26">
        <v>13</v>
      </c>
      <c r="C42" s="175" t="s">
        <v>55</v>
      </c>
      <c r="D42" s="175"/>
      <c r="E42" s="175"/>
      <c r="F42" s="175"/>
      <c r="G42" s="175"/>
      <c r="H42" s="175"/>
      <c r="I42" s="175"/>
      <c r="J42" s="24"/>
      <c r="K42" s="49"/>
      <c r="L42" s="49"/>
    </row>
    <row r="43" spans="2:12" s="33" customFormat="1" ht="40.5" customHeight="1" x14ac:dyDescent="0.25">
      <c r="B43" s="10" t="s">
        <v>218</v>
      </c>
      <c r="C43" s="175" t="s">
        <v>57</v>
      </c>
      <c r="D43" s="175"/>
      <c r="E43" s="175"/>
      <c r="F43" s="175"/>
      <c r="G43" s="175"/>
      <c r="H43" s="175"/>
      <c r="I43" s="175"/>
      <c r="J43" s="24"/>
      <c r="K43" s="49"/>
      <c r="L43" s="49"/>
    </row>
    <row r="44" spans="2:12" s="33" customFormat="1" ht="40.5" customHeight="1" x14ac:dyDescent="0.25">
      <c r="B44" s="10" t="s">
        <v>220</v>
      </c>
      <c r="C44" s="175" t="s">
        <v>59</v>
      </c>
      <c r="D44" s="175"/>
      <c r="E44" s="175"/>
      <c r="F44" s="175"/>
      <c r="G44" s="175"/>
      <c r="H44" s="175"/>
      <c r="I44" s="175"/>
      <c r="J44" s="24"/>
      <c r="K44" s="49"/>
      <c r="L44" s="49"/>
    </row>
    <row r="45" spans="2:12" ht="75" customHeight="1" x14ac:dyDescent="0.25">
      <c r="B45" s="174" t="s">
        <v>60</v>
      </c>
      <c r="C45" s="174"/>
      <c r="D45" s="174"/>
      <c r="E45" s="174"/>
      <c r="F45" s="174"/>
      <c r="G45" s="174"/>
      <c r="H45" s="174"/>
      <c r="I45" s="174"/>
      <c r="J45" s="171" t="s">
        <v>61</v>
      </c>
      <c r="K45" s="172"/>
      <c r="L45" s="173"/>
    </row>
  </sheetData>
  <mergeCells count="45">
    <mergeCell ref="B45:I45"/>
    <mergeCell ref="J45:L45"/>
    <mergeCell ref="C33:I33"/>
    <mergeCell ref="C34:I34"/>
    <mergeCell ref="C35:I35"/>
    <mergeCell ref="C37:I37"/>
    <mergeCell ref="C38:I38"/>
    <mergeCell ref="C39:I39"/>
    <mergeCell ref="C40:I40"/>
    <mergeCell ref="C42:I42"/>
    <mergeCell ref="C43:I43"/>
    <mergeCell ref="C44:I44"/>
    <mergeCell ref="C36:I36"/>
    <mergeCell ref="C41:I41"/>
    <mergeCell ref="C32:I32"/>
    <mergeCell ref="C22:I22"/>
    <mergeCell ref="C23:I23"/>
    <mergeCell ref="C24:I24"/>
    <mergeCell ref="C25:I25"/>
    <mergeCell ref="C26:I26"/>
    <mergeCell ref="C27:I27"/>
    <mergeCell ref="C28:I28"/>
    <mergeCell ref="C29:I29"/>
    <mergeCell ref="C30:I30"/>
    <mergeCell ref="C31:I31"/>
    <mergeCell ref="C21:I21"/>
    <mergeCell ref="C11:I11"/>
    <mergeCell ref="C12:I12"/>
    <mergeCell ref="C13:I13"/>
    <mergeCell ref="C14:I14"/>
    <mergeCell ref="C15:I15"/>
    <mergeCell ref="C16:I16"/>
    <mergeCell ref="C17:I17"/>
    <mergeCell ref="C18:I18"/>
    <mergeCell ref="C19:I19"/>
    <mergeCell ref="C20:I20"/>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837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838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54" customHeight="1" x14ac:dyDescent="0.25">
      <c r="B12" s="11" t="s">
        <v>175</v>
      </c>
      <c r="C12" s="175" t="s">
        <v>839</v>
      </c>
      <c r="D12" s="175"/>
      <c r="E12" s="175"/>
      <c r="F12" s="175"/>
      <c r="G12" s="175"/>
      <c r="H12" s="175"/>
      <c r="I12" s="175"/>
      <c r="J12" s="24"/>
      <c r="K12" s="49"/>
      <c r="L12" s="49"/>
    </row>
    <row r="13" spans="2:13" s="33" customFormat="1" ht="54" customHeight="1" x14ac:dyDescent="0.25">
      <c r="B13" s="11" t="s">
        <v>65</v>
      </c>
      <c r="C13" s="175" t="s">
        <v>840</v>
      </c>
      <c r="D13" s="175"/>
      <c r="E13" s="175"/>
      <c r="F13" s="175"/>
      <c r="G13" s="175"/>
      <c r="H13" s="175"/>
      <c r="I13" s="175"/>
      <c r="J13" s="24"/>
      <c r="K13" s="49"/>
      <c r="L13" s="49"/>
    </row>
    <row r="14" spans="2:13" s="33" customFormat="1" ht="54" customHeight="1" x14ac:dyDescent="0.25">
      <c r="B14" s="11" t="s">
        <v>77</v>
      </c>
      <c r="C14" s="175" t="s">
        <v>841</v>
      </c>
      <c r="D14" s="175"/>
      <c r="E14" s="175"/>
      <c r="F14" s="175"/>
      <c r="G14" s="175"/>
      <c r="H14" s="175"/>
      <c r="I14" s="175"/>
      <c r="J14" s="24"/>
      <c r="K14" s="49"/>
      <c r="L14" s="49"/>
    </row>
    <row r="15" spans="2:13" s="33" customFormat="1" ht="54" customHeight="1" x14ac:dyDescent="0.25">
      <c r="B15" s="11" t="s">
        <v>79</v>
      </c>
      <c r="C15" s="175" t="s">
        <v>842</v>
      </c>
      <c r="D15" s="175"/>
      <c r="E15" s="175"/>
      <c r="F15" s="175"/>
      <c r="G15" s="175"/>
      <c r="H15" s="175"/>
      <c r="I15" s="175"/>
      <c r="J15" s="24"/>
      <c r="K15" s="49"/>
      <c r="L15" s="49"/>
    </row>
    <row r="16" spans="2:13" s="33" customFormat="1" ht="54" customHeight="1" x14ac:dyDescent="0.25">
      <c r="B16" s="11" t="s">
        <v>14</v>
      </c>
      <c r="C16" s="175" t="s">
        <v>843</v>
      </c>
      <c r="D16" s="175"/>
      <c r="E16" s="175"/>
      <c r="F16" s="175"/>
      <c r="G16" s="175"/>
      <c r="H16" s="175"/>
      <c r="I16" s="175"/>
      <c r="J16" s="24"/>
      <c r="K16" s="49"/>
      <c r="L16" s="49"/>
    </row>
    <row r="17" spans="2:12" s="33" customFormat="1" ht="54" customHeight="1" x14ac:dyDescent="0.25">
      <c r="B17" s="11" t="s">
        <v>68</v>
      </c>
      <c r="C17" s="204" t="s">
        <v>844</v>
      </c>
      <c r="D17" s="204"/>
      <c r="E17" s="204"/>
      <c r="F17" s="204"/>
      <c r="G17" s="204"/>
      <c r="H17" s="204"/>
      <c r="I17" s="204"/>
      <c r="J17" s="24"/>
      <c r="K17" s="49"/>
      <c r="L17" s="49"/>
    </row>
    <row r="18" spans="2:12" s="33" customFormat="1" ht="54" customHeight="1" x14ac:dyDescent="0.25">
      <c r="B18" s="11" t="s">
        <v>16</v>
      </c>
      <c r="C18" s="204" t="s">
        <v>845</v>
      </c>
      <c r="D18" s="204"/>
      <c r="E18" s="204"/>
      <c r="F18" s="204"/>
      <c r="G18" s="204"/>
      <c r="H18" s="204"/>
      <c r="I18" s="204"/>
      <c r="J18" s="24"/>
      <c r="K18" s="49"/>
      <c r="L18" s="49"/>
    </row>
    <row r="19" spans="2:12" s="33" customFormat="1" ht="54" customHeight="1" x14ac:dyDescent="0.25">
      <c r="B19" s="11" t="s">
        <v>18</v>
      </c>
      <c r="C19" s="204" t="s">
        <v>846</v>
      </c>
      <c r="D19" s="204"/>
      <c r="E19" s="204"/>
      <c r="F19" s="204"/>
      <c r="G19" s="204"/>
      <c r="H19" s="204"/>
      <c r="I19" s="204"/>
      <c r="J19" s="24"/>
      <c r="K19" s="49"/>
      <c r="L19" s="49"/>
    </row>
    <row r="20" spans="2:12" s="33" customFormat="1" ht="54" customHeight="1" x14ac:dyDescent="0.25">
      <c r="B20" s="11" t="s">
        <v>72</v>
      </c>
      <c r="C20" s="175" t="s">
        <v>812</v>
      </c>
      <c r="D20" s="175"/>
      <c r="E20" s="175"/>
      <c r="F20" s="175"/>
      <c r="G20" s="175"/>
      <c r="H20" s="175"/>
      <c r="I20" s="175"/>
      <c r="J20" s="24"/>
      <c r="K20" s="49"/>
      <c r="L20" s="49"/>
    </row>
    <row r="21" spans="2:12" s="33" customFormat="1" ht="54" customHeight="1" x14ac:dyDescent="0.25">
      <c r="B21" s="11" t="s">
        <v>183</v>
      </c>
      <c r="C21" s="204" t="s">
        <v>847</v>
      </c>
      <c r="D21" s="204"/>
      <c r="E21" s="204"/>
      <c r="F21" s="204"/>
      <c r="G21" s="204"/>
      <c r="H21" s="204"/>
      <c r="I21" s="204"/>
      <c r="J21" s="24"/>
      <c r="K21" s="49"/>
      <c r="L21" s="49"/>
    </row>
    <row r="22" spans="2:12" s="33" customFormat="1" ht="54" customHeight="1" x14ac:dyDescent="0.25">
      <c r="B22" s="11" t="s">
        <v>20</v>
      </c>
      <c r="C22" s="219" t="s">
        <v>125</v>
      </c>
      <c r="D22" s="219"/>
      <c r="E22" s="219"/>
      <c r="F22" s="219"/>
      <c r="G22" s="219"/>
      <c r="H22" s="219"/>
      <c r="I22" s="219"/>
      <c r="J22" s="24"/>
      <c r="K22" s="49"/>
      <c r="L22" s="49"/>
    </row>
    <row r="23" spans="2:12" s="33" customFormat="1" ht="54" customHeight="1" x14ac:dyDescent="0.25">
      <c r="B23" s="10" t="s">
        <v>356</v>
      </c>
      <c r="C23" s="175" t="s">
        <v>200</v>
      </c>
      <c r="D23" s="175"/>
      <c r="E23" s="175"/>
      <c r="F23" s="175"/>
      <c r="G23" s="175"/>
      <c r="H23" s="175"/>
      <c r="I23" s="175"/>
      <c r="J23" s="24"/>
      <c r="K23" s="49"/>
      <c r="L23" s="49"/>
    </row>
    <row r="24" spans="2:12" s="33" customFormat="1" ht="54" customHeight="1" x14ac:dyDescent="0.25">
      <c r="B24" s="10" t="s">
        <v>358</v>
      </c>
      <c r="C24" s="175" t="s">
        <v>848</v>
      </c>
      <c r="D24" s="175"/>
      <c r="E24" s="175"/>
      <c r="F24" s="175"/>
      <c r="G24" s="175"/>
      <c r="H24" s="175"/>
      <c r="I24" s="175"/>
      <c r="J24" s="24"/>
      <c r="K24" s="49"/>
      <c r="L24" s="49"/>
    </row>
    <row r="25" spans="2:12" s="33" customFormat="1" ht="54" customHeight="1" x14ac:dyDescent="0.25">
      <c r="B25" s="10" t="s">
        <v>360</v>
      </c>
      <c r="C25" s="175" t="s">
        <v>801</v>
      </c>
      <c r="D25" s="175"/>
      <c r="E25" s="175"/>
      <c r="F25" s="175"/>
      <c r="G25" s="175"/>
      <c r="H25" s="175"/>
      <c r="I25" s="175"/>
      <c r="J25" s="24"/>
      <c r="K25" s="49"/>
      <c r="L25" s="49"/>
    </row>
    <row r="26" spans="2:12" s="33" customFormat="1" ht="54" customHeight="1" x14ac:dyDescent="0.25">
      <c r="B26" s="10" t="s">
        <v>362</v>
      </c>
      <c r="C26" s="175" t="s">
        <v>205</v>
      </c>
      <c r="D26" s="175"/>
      <c r="E26" s="175"/>
      <c r="F26" s="175"/>
      <c r="G26" s="175"/>
      <c r="H26" s="175"/>
      <c r="I26" s="175"/>
      <c r="J26" s="24"/>
      <c r="K26" s="49"/>
      <c r="L26" s="49"/>
    </row>
    <row r="27" spans="2:12" s="33" customFormat="1" ht="54" customHeight="1" x14ac:dyDescent="0.25">
      <c r="B27" s="10" t="s">
        <v>364</v>
      </c>
      <c r="C27" s="175" t="s">
        <v>849</v>
      </c>
      <c r="D27" s="175"/>
      <c r="E27" s="175"/>
      <c r="F27" s="175"/>
      <c r="G27" s="175"/>
      <c r="H27" s="175"/>
      <c r="I27" s="175"/>
      <c r="J27" s="24"/>
      <c r="K27" s="49"/>
      <c r="L27" s="49"/>
    </row>
    <row r="28" spans="2:12" s="33" customFormat="1" ht="54" customHeight="1" x14ac:dyDescent="0.25">
      <c r="B28" s="10" t="s">
        <v>22</v>
      </c>
      <c r="C28" s="204" t="s">
        <v>217</v>
      </c>
      <c r="D28" s="204"/>
      <c r="E28" s="204"/>
      <c r="F28" s="204"/>
      <c r="G28" s="204"/>
      <c r="H28" s="204"/>
      <c r="I28" s="204"/>
      <c r="J28" s="24"/>
      <c r="K28" s="49"/>
      <c r="L28" s="49"/>
    </row>
    <row r="29" spans="2:12" s="33" customFormat="1" ht="54" customHeight="1" x14ac:dyDescent="0.25">
      <c r="B29" s="10" t="s">
        <v>24</v>
      </c>
      <c r="C29" s="204" t="s">
        <v>219</v>
      </c>
      <c r="D29" s="204"/>
      <c r="E29" s="204"/>
      <c r="F29" s="204"/>
      <c r="G29" s="204"/>
      <c r="H29" s="204"/>
      <c r="I29" s="204"/>
      <c r="J29" s="24"/>
      <c r="K29" s="49"/>
      <c r="L29" s="49"/>
    </row>
    <row r="30" spans="2:12" s="33" customFormat="1" ht="54" customHeight="1" x14ac:dyDescent="0.25">
      <c r="B30" s="10" t="s">
        <v>26</v>
      </c>
      <c r="C30" s="204" t="s">
        <v>221</v>
      </c>
      <c r="D30" s="204"/>
      <c r="E30" s="204"/>
      <c r="F30" s="204"/>
      <c r="G30" s="204"/>
      <c r="H30" s="204"/>
      <c r="I30" s="204"/>
      <c r="J30" s="24"/>
      <c r="K30" s="49"/>
      <c r="L30" s="49"/>
    </row>
    <row r="31" spans="2:12" s="33" customFormat="1" ht="54" customHeight="1" x14ac:dyDescent="0.25">
      <c r="B31" s="10" t="s">
        <v>28</v>
      </c>
      <c r="C31" s="175" t="s">
        <v>850</v>
      </c>
      <c r="D31" s="175"/>
      <c r="E31" s="175"/>
      <c r="F31" s="175"/>
      <c r="G31" s="175"/>
      <c r="H31" s="175"/>
      <c r="I31" s="175"/>
      <c r="J31" s="24"/>
      <c r="K31" s="49"/>
      <c r="L31" s="49"/>
    </row>
    <row r="32" spans="2:12" s="33" customFormat="1" ht="54" customHeight="1" x14ac:dyDescent="0.25">
      <c r="B32" s="10" t="s">
        <v>44</v>
      </c>
      <c r="C32" s="175" t="s">
        <v>851</v>
      </c>
      <c r="D32" s="175"/>
      <c r="E32" s="175"/>
      <c r="F32" s="175"/>
      <c r="G32" s="175"/>
      <c r="H32" s="175"/>
      <c r="I32" s="175"/>
      <c r="J32" s="24"/>
      <c r="K32" s="49"/>
      <c r="L32" s="49"/>
    </row>
    <row r="33" spans="2:12" s="33" customFormat="1" ht="54" customHeight="1" x14ac:dyDescent="0.25">
      <c r="B33" s="10" t="s">
        <v>246</v>
      </c>
      <c r="C33" s="175" t="s">
        <v>834</v>
      </c>
      <c r="D33" s="175"/>
      <c r="E33" s="175"/>
      <c r="F33" s="175"/>
      <c r="G33" s="175"/>
      <c r="H33" s="175"/>
      <c r="I33" s="175"/>
      <c r="J33" s="24"/>
      <c r="K33" s="49"/>
      <c r="L33" s="49"/>
    </row>
    <row r="34" spans="2:12" s="33" customFormat="1" ht="54" customHeight="1" x14ac:dyDescent="0.25">
      <c r="B34" s="10" t="s">
        <v>248</v>
      </c>
      <c r="C34" s="175" t="s">
        <v>460</v>
      </c>
      <c r="D34" s="175"/>
      <c r="E34" s="175"/>
      <c r="F34" s="175"/>
      <c r="G34" s="175"/>
      <c r="H34" s="175"/>
      <c r="I34" s="175"/>
      <c r="J34" s="24"/>
      <c r="K34" s="49"/>
      <c r="L34" s="49"/>
    </row>
    <row r="35" spans="2:12" s="33" customFormat="1" ht="54" customHeight="1" x14ac:dyDescent="0.25">
      <c r="B35" s="10" t="s">
        <v>46</v>
      </c>
      <c r="C35" s="175" t="s">
        <v>852</v>
      </c>
      <c r="D35" s="175"/>
      <c r="E35" s="175"/>
      <c r="F35" s="175"/>
      <c r="G35" s="175"/>
      <c r="H35" s="175"/>
      <c r="I35" s="175"/>
      <c r="J35" s="24"/>
      <c r="K35" s="49"/>
      <c r="L35" s="49"/>
    </row>
    <row r="36" spans="2:12" s="33" customFormat="1" ht="54" customHeight="1" x14ac:dyDescent="0.25">
      <c r="B36" s="10" t="s">
        <v>48</v>
      </c>
      <c r="C36" s="175" t="s">
        <v>853</v>
      </c>
      <c r="D36" s="175"/>
      <c r="E36" s="175"/>
      <c r="F36" s="175"/>
      <c r="G36" s="175"/>
      <c r="H36" s="175"/>
      <c r="I36" s="175"/>
      <c r="J36" s="24"/>
      <c r="K36" s="49"/>
      <c r="L36" s="49"/>
    </row>
    <row r="37" spans="2:12" s="33" customFormat="1" ht="54" customHeight="1" x14ac:dyDescent="0.25">
      <c r="B37" s="10" t="s">
        <v>50</v>
      </c>
      <c r="C37" s="204" t="s">
        <v>831</v>
      </c>
      <c r="D37" s="204"/>
      <c r="E37" s="204"/>
      <c r="F37" s="204"/>
      <c r="G37" s="204"/>
      <c r="H37" s="204"/>
      <c r="I37" s="204"/>
      <c r="J37" s="24"/>
      <c r="K37" s="49"/>
      <c r="L37" s="49"/>
    </row>
    <row r="38" spans="2:12" s="33" customFormat="1" ht="54" customHeight="1" x14ac:dyDescent="0.25">
      <c r="B38" s="10" t="s">
        <v>52</v>
      </c>
      <c r="C38" s="175" t="s">
        <v>832</v>
      </c>
      <c r="D38" s="175"/>
      <c r="E38" s="175"/>
      <c r="F38" s="175"/>
      <c r="G38" s="175"/>
      <c r="H38" s="175"/>
      <c r="I38" s="175"/>
      <c r="J38" s="24"/>
      <c r="K38" s="49"/>
      <c r="L38" s="49"/>
    </row>
    <row r="39" spans="2:12" s="33" customFormat="1" ht="54" customHeight="1" x14ac:dyDescent="0.25">
      <c r="B39" s="10" t="s">
        <v>54</v>
      </c>
      <c r="C39" s="176" t="s">
        <v>416</v>
      </c>
      <c r="D39" s="177"/>
      <c r="E39" s="177"/>
      <c r="F39" s="177"/>
      <c r="G39" s="177"/>
      <c r="H39" s="177"/>
      <c r="I39" s="178"/>
      <c r="J39" s="24"/>
      <c r="K39" s="77"/>
      <c r="L39" s="77"/>
    </row>
    <row r="40" spans="2:12" s="33" customFormat="1" ht="54" customHeight="1" x14ac:dyDescent="0.25">
      <c r="B40" s="10" t="s">
        <v>56</v>
      </c>
      <c r="C40" s="176" t="s">
        <v>736</v>
      </c>
      <c r="D40" s="177"/>
      <c r="E40" s="177"/>
      <c r="F40" s="177"/>
      <c r="G40" s="177"/>
      <c r="H40" s="177"/>
      <c r="I40" s="178"/>
      <c r="J40" s="24"/>
      <c r="K40" s="77"/>
      <c r="L40" s="77"/>
    </row>
    <row r="41" spans="2:12" s="33" customFormat="1" ht="54" customHeight="1" x14ac:dyDescent="0.25">
      <c r="B41" s="10" t="s">
        <v>108</v>
      </c>
      <c r="C41" s="176" t="s">
        <v>854</v>
      </c>
      <c r="D41" s="177"/>
      <c r="E41" s="177"/>
      <c r="F41" s="177"/>
      <c r="G41" s="177"/>
      <c r="H41" s="177"/>
      <c r="I41" s="178"/>
      <c r="J41" s="24"/>
      <c r="K41" s="77"/>
      <c r="L41" s="77"/>
    </row>
    <row r="42" spans="2:12" s="33" customFormat="1" ht="54" customHeight="1" x14ac:dyDescent="0.25">
      <c r="B42" s="10" t="s">
        <v>110</v>
      </c>
      <c r="C42" s="176" t="s">
        <v>430</v>
      </c>
      <c r="D42" s="177"/>
      <c r="E42" s="177"/>
      <c r="F42" s="177"/>
      <c r="G42" s="177"/>
      <c r="H42" s="177"/>
      <c r="I42" s="178"/>
      <c r="J42" s="24"/>
      <c r="K42" s="77"/>
      <c r="L42" s="77"/>
    </row>
    <row r="43" spans="2:12" s="33" customFormat="1" ht="54" customHeight="1" x14ac:dyDescent="0.25">
      <c r="B43" s="26">
        <v>15</v>
      </c>
      <c r="C43" s="175" t="s">
        <v>55</v>
      </c>
      <c r="D43" s="175"/>
      <c r="E43" s="175"/>
      <c r="F43" s="175"/>
      <c r="G43" s="175"/>
      <c r="H43" s="175"/>
      <c r="I43" s="175"/>
      <c r="J43" s="24"/>
      <c r="K43" s="49"/>
      <c r="L43" s="49"/>
    </row>
    <row r="44" spans="2:12" s="33" customFormat="1" ht="54" customHeight="1" x14ac:dyDescent="0.25">
      <c r="B44" s="10" t="s">
        <v>226</v>
      </c>
      <c r="C44" s="175" t="s">
        <v>57</v>
      </c>
      <c r="D44" s="175"/>
      <c r="E44" s="175"/>
      <c r="F44" s="175"/>
      <c r="G44" s="175"/>
      <c r="H44" s="175"/>
      <c r="I44" s="175"/>
      <c r="J44" s="24"/>
      <c r="K44" s="49"/>
      <c r="L44" s="49"/>
    </row>
    <row r="45" spans="2:12" s="33" customFormat="1" ht="54" customHeight="1" x14ac:dyDescent="0.25">
      <c r="B45" s="10" t="s">
        <v>228</v>
      </c>
      <c r="C45" s="175" t="s">
        <v>59</v>
      </c>
      <c r="D45" s="175"/>
      <c r="E45" s="175"/>
      <c r="F45" s="175"/>
      <c r="G45" s="175"/>
      <c r="H45" s="175"/>
      <c r="I45" s="175"/>
      <c r="J45" s="24"/>
      <c r="K45" s="49"/>
      <c r="L45" s="49"/>
    </row>
    <row r="46" spans="2:12" ht="75" customHeight="1" x14ac:dyDescent="0.25">
      <c r="B46" s="174" t="s">
        <v>60</v>
      </c>
      <c r="C46" s="174"/>
      <c r="D46" s="174"/>
      <c r="E46" s="174"/>
      <c r="F46" s="174"/>
      <c r="G46" s="174"/>
      <c r="H46" s="174"/>
      <c r="I46" s="174"/>
      <c r="J46" s="171" t="s">
        <v>61</v>
      </c>
      <c r="K46" s="172"/>
      <c r="L46" s="173"/>
    </row>
  </sheetData>
  <mergeCells count="46">
    <mergeCell ref="C41:I41"/>
    <mergeCell ref="B46:I46"/>
    <mergeCell ref="J46:L46"/>
    <mergeCell ref="C33:I33"/>
    <mergeCell ref="C34:I34"/>
    <mergeCell ref="C35:I35"/>
    <mergeCell ref="C36:I36"/>
    <mergeCell ref="C37:I37"/>
    <mergeCell ref="C38:I38"/>
    <mergeCell ref="C43:I43"/>
    <mergeCell ref="C44:I44"/>
    <mergeCell ref="C45:I45"/>
    <mergeCell ref="C42:I42"/>
    <mergeCell ref="C39:I39"/>
    <mergeCell ref="C40:I40"/>
    <mergeCell ref="C32:I32"/>
    <mergeCell ref="C23:I23"/>
    <mergeCell ref="C24:I24"/>
    <mergeCell ref="C25:I25"/>
    <mergeCell ref="C26:I26"/>
    <mergeCell ref="C27:I27"/>
    <mergeCell ref="C28:I28"/>
    <mergeCell ref="C29:I29"/>
    <mergeCell ref="C30:I30"/>
    <mergeCell ref="C31:I31"/>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8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2.85546875" style="3" customWidth="1"/>
    <col min="14" max="16384" width="9.140625" style="3"/>
  </cols>
  <sheetData>
    <row r="2" spans="2:13" ht="21.75" customHeight="1" x14ac:dyDescent="0.25">
      <c r="B2" s="179"/>
      <c r="C2" s="179"/>
      <c r="D2" s="180" t="s">
        <v>855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856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9" customHeight="1" x14ac:dyDescent="0.25">
      <c r="B12" s="10">
        <v>1</v>
      </c>
      <c r="C12" s="204" t="s">
        <v>857</v>
      </c>
      <c r="D12" s="204"/>
      <c r="E12" s="204"/>
      <c r="F12" s="204"/>
      <c r="G12" s="204"/>
      <c r="H12" s="204"/>
      <c r="I12" s="204"/>
      <c r="J12" s="24"/>
      <c r="K12" s="49"/>
      <c r="L12" s="49"/>
    </row>
    <row r="13" spans="2:13" s="33" customFormat="1" ht="39" customHeight="1" x14ac:dyDescent="0.25">
      <c r="B13" s="10" t="s">
        <v>65</v>
      </c>
      <c r="C13" s="204" t="s">
        <v>179</v>
      </c>
      <c r="D13" s="204"/>
      <c r="E13" s="204"/>
      <c r="F13" s="204"/>
      <c r="G13" s="204"/>
      <c r="H13" s="204"/>
      <c r="I13" s="204"/>
      <c r="J13" s="24"/>
      <c r="K13" s="49"/>
      <c r="L13" s="49"/>
    </row>
    <row r="14" spans="2:13" s="33" customFormat="1" ht="39" customHeight="1" x14ac:dyDescent="0.25">
      <c r="B14" s="10" t="s">
        <v>77</v>
      </c>
      <c r="C14" s="204" t="s">
        <v>180</v>
      </c>
      <c r="D14" s="204"/>
      <c r="E14" s="204"/>
      <c r="F14" s="204"/>
      <c r="G14" s="204"/>
      <c r="H14" s="204"/>
      <c r="I14" s="204"/>
      <c r="J14" s="24"/>
      <c r="K14" s="49"/>
      <c r="L14" s="49"/>
    </row>
    <row r="15" spans="2:13" s="33" customFormat="1" ht="39" customHeight="1" x14ac:dyDescent="0.25">
      <c r="B15" s="10" t="s">
        <v>79</v>
      </c>
      <c r="C15" s="204" t="s">
        <v>181</v>
      </c>
      <c r="D15" s="204"/>
      <c r="E15" s="204"/>
      <c r="F15" s="204"/>
      <c r="G15" s="204"/>
      <c r="H15" s="204"/>
      <c r="I15" s="204"/>
      <c r="J15" s="24"/>
      <c r="K15" s="49"/>
      <c r="L15" s="49"/>
    </row>
    <row r="16" spans="2:13" s="33" customFormat="1" ht="39" customHeight="1" x14ac:dyDescent="0.25">
      <c r="B16" s="10">
        <v>2</v>
      </c>
      <c r="C16" s="204" t="s">
        <v>858</v>
      </c>
      <c r="D16" s="204"/>
      <c r="E16" s="204"/>
      <c r="F16" s="204"/>
      <c r="G16" s="204"/>
      <c r="H16" s="204"/>
      <c r="I16" s="204"/>
      <c r="J16" s="24"/>
      <c r="K16" s="49"/>
      <c r="L16" s="49"/>
    </row>
    <row r="17" spans="2:12" s="33" customFormat="1" ht="39" customHeight="1" x14ac:dyDescent="0.25">
      <c r="B17" s="10" t="s">
        <v>68</v>
      </c>
      <c r="C17" s="204" t="s">
        <v>859</v>
      </c>
      <c r="D17" s="204"/>
      <c r="E17" s="204"/>
      <c r="F17" s="204"/>
      <c r="G17" s="204"/>
      <c r="H17" s="204"/>
      <c r="I17" s="204"/>
      <c r="J17" s="24"/>
      <c r="K17" s="49"/>
      <c r="L17" s="49"/>
    </row>
    <row r="18" spans="2:12" s="33" customFormat="1" ht="39" customHeight="1" x14ac:dyDescent="0.25">
      <c r="B18" s="10" t="s">
        <v>392</v>
      </c>
      <c r="C18" s="204" t="s">
        <v>860</v>
      </c>
      <c r="D18" s="204"/>
      <c r="E18" s="204"/>
      <c r="F18" s="204"/>
      <c r="G18" s="204"/>
      <c r="H18" s="204"/>
      <c r="I18" s="204"/>
      <c r="J18" s="24"/>
      <c r="K18" s="49"/>
      <c r="L18" s="49"/>
    </row>
    <row r="19" spans="2:12" s="33" customFormat="1" ht="39" customHeight="1" x14ac:dyDescent="0.25">
      <c r="B19" s="10" t="s">
        <v>471</v>
      </c>
      <c r="C19" s="204" t="s">
        <v>861</v>
      </c>
      <c r="D19" s="204"/>
      <c r="E19" s="204"/>
      <c r="F19" s="204"/>
      <c r="G19" s="204"/>
      <c r="H19" s="204"/>
      <c r="I19" s="204"/>
      <c r="J19" s="24"/>
      <c r="K19" s="49"/>
      <c r="L19" s="49"/>
    </row>
    <row r="20" spans="2:12" s="33" customFormat="1" ht="39" customHeight="1" x14ac:dyDescent="0.25">
      <c r="B20" s="10" t="s">
        <v>534</v>
      </c>
      <c r="C20" s="204" t="s">
        <v>862</v>
      </c>
      <c r="D20" s="204"/>
      <c r="E20" s="204"/>
      <c r="F20" s="204"/>
      <c r="G20" s="204"/>
      <c r="H20" s="204"/>
      <c r="I20" s="204"/>
      <c r="J20" s="24"/>
      <c r="K20" s="49"/>
      <c r="L20" s="49"/>
    </row>
    <row r="21" spans="2:12" s="33" customFormat="1" ht="39" customHeight="1" x14ac:dyDescent="0.25">
      <c r="B21" s="10" t="s">
        <v>16</v>
      </c>
      <c r="C21" s="175" t="s">
        <v>863</v>
      </c>
      <c r="D21" s="175"/>
      <c r="E21" s="175"/>
      <c r="F21" s="175"/>
      <c r="G21" s="175"/>
      <c r="H21" s="175"/>
      <c r="I21" s="175"/>
      <c r="J21" s="24"/>
      <c r="K21" s="49"/>
      <c r="L21" s="49"/>
    </row>
    <row r="22" spans="2:12" s="33" customFormat="1" ht="39" customHeight="1" x14ac:dyDescent="0.25">
      <c r="B22" s="10" t="s">
        <v>18</v>
      </c>
      <c r="C22" s="175" t="s">
        <v>864</v>
      </c>
      <c r="D22" s="175"/>
      <c r="E22" s="175"/>
      <c r="F22" s="175"/>
      <c r="G22" s="175"/>
      <c r="H22" s="175"/>
      <c r="I22" s="175"/>
      <c r="J22" s="24"/>
      <c r="K22" s="49"/>
      <c r="L22" s="49"/>
    </row>
    <row r="23" spans="2:12" s="33" customFormat="1" ht="39" customHeight="1" x14ac:dyDescent="0.25">
      <c r="B23" s="10" t="s">
        <v>20</v>
      </c>
      <c r="C23" s="204" t="s">
        <v>865</v>
      </c>
      <c r="D23" s="204"/>
      <c r="E23" s="204"/>
      <c r="F23" s="204"/>
      <c r="G23" s="204"/>
      <c r="H23" s="204"/>
      <c r="I23" s="204"/>
      <c r="J23" s="24"/>
      <c r="K23" s="49"/>
      <c r="L23" s="49"/>
    </row>
    <row r="24" spans="2:12" s="33" customFormat="1" ht="39" customHeight="1" x14ac:dyDescent="0.25">
      <c r="B24" s="10" t="s">
        <v>22</v>
      </c>
      <c r="C24" s="204" t="s">
        <v>866</v>
      </c>
      <c r="D24" s="204"/>
      <c r="E24" s="204"/>
      <c r="F24" s="204"/>
      <c r="G24" s="204"/>
      <c r="H24" s="204"/>
      <c r="I24" s="204"/>
      <c r="J24" s="24"/>
      <c r="K24" s="49"/>
      <c r="L24" s="49"/>
    </row>
    <row r="25" spans="2:12" s="33" customFormat="1" ht="39" customHeight="1" x14ac:dyDescent="0.25">
      <c r="B25" s="10" t="s">
        <v>44</v>
      </c>
      <c r="C25" s="204" t="s">
        <v>867</v>
      </c>
      <c r="D25" s="204"/>
      <c r="E25" s="204"/>
      <c r="F25" s="204"/>
      <c r="G25" s="204"/>
      <c r="H25" s="204"/>
      <c r="I25" s="204"/>
      <c r="J25" s="24"/>
      <c r="K25" s="49"/>
      <c r="L25" s="49"/>
    </row>
    <row r="26" spans="2:12" s="33" customFormat="1" ht="39" customHeight="1" x14ac:dyDescent="0.25">
      <c r="B26" s="10" t="s">
        <v>46</v>
      </c>
      <c r="C26" s="204" t="s">
        <v>868</v>
      </c>
      <c r="D26" s="204"/>
      <c r="E26" s="204"/>
      <c r="F26" s="204"/>
      <c r="G26" s="204"/>
      <c r="H26" s="204"/>
      <c r="I26" s="204"/>
      <c r="J26" s="24"/>
      <c r="K26" s="49"/>
      <c r="L26" s="49"/>
    </row>
    <row r="27" spans="2:12" s="33" customFormat="1" ht="39" customHeight="1" x14ac:dyDescent="0.25">
      <c r="B27" s="10" t="s">
        <v>48</v>
      </c>
      <c r="C27" s="204" t="s">
        <v>869</v>
      </c>
      <c r="D27" s="204"/>
      <c r="E27" s="204"/>
      <c r="F27" s="204"/>
      <c r="G27" s="204"/>
      <c r="H27" s="204"/>
      <c r="I27" s="204"/>
      <c r="J27" s="24"/>
      <c r="K27" s="49"/>
      <c r="L27" s="49"/>
    </row>
    <row r="28" spans="2:12" s="33" customFormat="1" ht="39" customHeight="1" x14ac:dyDescent="0.25">
      <c r="B28" s="10" t="s">
        <v>197</v>
      </c>
      <c r="C28" s="204" t="s">
        <v>870</v>
      </c>
      <c r="D28" s="204"/>
      <c r="E28" s="204"/>
      <c r="F28" s="204"/>
      <c r="G28" s="204"/>
      <c r="H28" s="204"/>
      <c r="I28" s="204"/>
      <c r="J28" s="24"/>
      <c r="K28" s="49"/>
      <c r="L28" s="49"/>
    </row>
    <row r="29" spans="2:12" s="33" customFormat="1" ht="39" customHeight="1" x14ac:dyDescent="0.25">
      <c r="B29" s="10" t="s">
        <v>268</v>
      </c>
      <c r="C29" s="204" t="s">
        <v>871</v>
      </c>
      <c r="D29" s="204"/>
      <c r="E29" s="204"/>
      <c r="F29" s="204"/>
      <c r="G29" s="204"/>
      <c r="H29" s="204"/>
      <c r="I29" s="204"/>
      <c r="J29" s="24"/>
      <c r="K29" s="49"/>
      <c r="L29" s="49"/>
    </row>
    <row r="30" spans="2:12" s="33" customFormat="1" ht="39" customHeight="1" x14ac:dyDescent="0.25">
      <c r="B30" s="10" t="s">
        <v>270</v>
      </c>
      <c r="C30" s="204" t="s">
        <v>872</v>
      </c>
      <c r="D30" s="204"/>
      <c r="E30" s="204"/>
      <c r="F30" s="204"/>
      <c r="G30" s="204"/>
      <c r="H30" s="204"/>
      <c r="I30" s="204"/>
      <c r="J30" s="24"/>
      <c r="K30" s="49"/>
      <c r="L30" s="49"/>
    </row>
    <row r="31" spans="2:12" s="33" customFormat="1" ht="39" customHeight="1" x14ac:dyDescent="0.25">
      <c r="B31" s="10" t="s">
        <v>272</v>
      </c>
      <c r="C31" s="204" t="s">
        <v>873</v>
      </c>
      <c r="D31" s="204"/>
      <c r="E31" s="204"/>
      <c r="F31" s="204"/>
      <c r="G31" s="204"/>
      <c r="H31" s="204"/>
      <c r="I31" s="204"/>
      <c r="J31" s="24"/>
      <c r="K31" s="49"/>
      <c r="L31" s="49"/>
    </row>
    <row r="32" spans="2:12" s="33" customFormat="1" ht="39" customHeight="1" x14ac:dyDescent="0.25">
      <c r="B32" s="10" t="s">
        <v>757</v>
      </c>
      <c r="C32" s="204" t="s">
        <v>874</v>
      </c>
      <c r="D32" s="204"/>
      <c r="E32" s="204"/>
      <c r="F32" s="204"/>
      <c r="G32" s="204"/>
      <c r="H32" s="204"/>
      <c r="I32" s="204"/>
      <c r="J32" s="24"/>
      <c r="K32" s="49"/>
      <c r="L32" s="49"/>
    </row>
    <row r="33" spans="2:12" s="33" customFormat="1" ht="39" customHeight="1" x14ac:dyDescent="0.25">
      <c r="B33" s="26">
        <v>10</v>
      </c>
      <c r="C33" s="175" t="s">
        <v>875</v>
      </c>
      <c r="D33" s="175"/>
      <c r="E33" s="175"/>
      <c r="F33" s="175"/>
      <c r="G33" s="175"/>
      <c r="H33" s="175"/>
      <c r="I33" s="175"/>
      <c r="J33" s="24"/>
      <c r="K33" s="49"/>
      <c r="L33" s="49"/>
    </row>
    <row r="34" spans="2:12" s="33" customFormat="1" ht="39" customHeight="1" x14ac:dyDescent="0.25">
      <c r="B34" s="26">
        <v>11</v>
      </c>
      <c r="C34" s="175" t="s">
        <v>876</v>
      </c>
      <c r="D34" s="175"/>
      <c r="E34" s="175"/>
      <c r="F34" s="175"/>
      <c r="G34" s="175"/>
      <c r="H34" s="175"/>
      <c r="I34" s="175"/>
      <c r="J34" s="24"/>
      <c r="K34" s="49"/>
      <c r="L34" s="49"/>
    </row>
    <row r="35" spans="2:12" s="33" customFormat="1" ht="39" customHeight="1" x14ac:dyDescent="0.25">
      <c r="B35" s="26">
        <v>12</v>
      </c>
      <c r="C35" s="204" t="s">
        <v>877</v>
      </c>
      <c r="D35" s="204"/>
      <c r="E35" s="204"/>
      <c r="F35" s="204"/>
      <c r="G35" s="204"/>
      <c r="H35" s="204"/>
      <c r="I35" s="204"/>
      <c r="J35" s="24"/>
      <c r="K35" s="49"/>
      <c r="L35" s="49"/>
    </row>
    <row r="36" spans="2:12" s="33" customFormat="1" ht="39" customHeight="1" x14ac:dyDescent="0.25">
      <c r="B36" s="10" t="s">
        <v>56</v>
      </c>
      <c r="C36" s="204" t="s">
        <v>782</v>
      </c>
      <c r="D36" s="204"/>
      <c r="E36" s="204"/>
      <c r="F36" s="204"/>
      <c r="G36" s="204"/>
      <c r="H36" s="204"/>
      <c r="I36" s="204"/>
      <c r="J36" s="24"/>
      <c r="K36" s="49"/>
      <c r="L36" s="49"/>
    </row>
    <row r="37" spans="2:12" s="33" customFormat="1" ht="39" customHeight="1" x14ac:dyDescent="0.25">
      <c r="B37" s="10" t="s">
        <v>58</v>
      </c>
      <c r="C37" s="204" t="s">
        <v>194</v>
      </c>
      <c r="D37" s="204"/>
      <c r="E37" s="204"/>
      <c r="F37" s="204"/>
      <c r="G37" s="204"/>
      <c r="H37" s="204"/>
      <c r="I37" s="204"/>
      <c r="J37" s="24"/>
      <c r="K37" s="49"/>
      <c r="L37" s="49"/>
    </row>
    <row r="38" spans="2:12" s="33" customFormat="1" ht="39" customHeight="1" x14ac:dyDescent="0.25">
      <c r="B38" s="10" t="s">
        <v>213</v>
      </c>
      <c r="C38" s="204" t="s">
        <v>878</v>
      </c>
      <c r="D38" s="204"/>
      <c r="E38" s="204"/>
      <c r="F38" s="204"/>
      <c r="G38" s="204"/>
      <c r="H38" s="204"/>
      <c r="I38" s="204"/>
      <c r="J38" s="24"/>
      <c r="K38" s="49"/>
      <c r="L38" s="49"/>
    </row>
    <row r="39" spans="2:12" s="33" customFormat="1" ht="39" customHeight="1" x14ac:dyDescent="0.25">
      <c r="B39" s="10" t="s">
        <v>215</v>
      </c>
      <c r="C39" s="204" t="s">
        <v>879</v>
      </c>
      <c r="D39" s="204"/>
      <c r="E39" s="204"/>
      <c r="F39" s="204"/>
      <c r="G39" s="204"/>
      <c r="H39" s="204"/>
      <c r="I39" s="204"/>
      <c r="J39" s="24"/>
      <c r="K39" s="49"/>
      <c r="L39" s="49"/>
    </row>
    <row r="40" spans="2:12" s="33" customFormat="1" ht="39" customHeight="1" x14ac:dyDescent="0.25">
      <c r="B40" s="10" t="s">
        <v>735</v>
      </c>
      <c r="C40" s="204" t="s">
        <v>880</v>
      </c>
      <c r="D40" s="204"/>
      <c r="E40" s="204"/>
      <c r="F40" s="204"/>
      <c r="G40" s="204"/>
      <c r="H40" s="204"/>
      <c r="I40" s="204"/>
      <c r="J40" s="24"/>
      <c r="K40" s="49"/>
      <c r="L40" s="49"/>
    </row>
    <row r="41" spans="2:12" s="33" customFormat="1" ht="39" customHeight="1" x14ac:dyDescent="0.25">
      <c r="B41" s="10" t="s">
        <v>737</v>
      </c>
      <c r="C41" s="175" t="s">
        <v>881</v>
      </c>
      <c r="D41" s="175"/>
      <c r="E41" s="175"/>
      <c r="F41" s="175"/>
      <c r="G41" s="175"/>
      <c r="H41" s="175"/>
      <c r="I41" s="175"/>
      <c r="J41" s="24"/>
      <c r="K41" s="49"/>
      <c r="L41" s="49"/>
    </row>
    <row r="42" spans="2:12" s="33" customFormat="1" ht="39" customHeight="1" x14ac:dyDescent="0.25">
      <c r="B42" s="10" t="s">
        <v>882</v>
      </c>
      <c r="C42" s="175" t="s">
        <v>883</v>
      </c>
      <c r="D42" s="175"/>
      <c r="E42" s="175"/>
      <c r="F42" s="175"/>
      <c r="G42" s="175"/>
      <c r="H42" s="175"/>
      <c r="I42" s="175"/>
      <c r="J42" s="24"/>
      <c r="K42" s="49"/>
      <c r="L42" s="49"/>
    </row>
    <row r="43" spans="2:12" s="33" customFormat="1" ht="39" customHeight="1" x14ac:dyDescent="0.25">
      <c r="B43" s="10" t="s">
        <v>108</v>
      </c>
      <c r="C43" s="175" t="s">
        <v>884</v>
      </c>
      <c r="D43" s="175"/>
      <c r="E43" s="175"/>
      <c r="F43" s="175"/>
      <c r="G43" s="175"/>
      <c r="H43" s="175"/>
      <c r="I43" s="175"/>
      <c r="J43" s="24"/>
      <c r="K43" s="49"/>
      <c r="L43" s="49"/>
    </row>
    <row r="44" spans="2:12" s="33" customFormat="1" ht="39" customHeight="1" x14ac:dyDescent="0.25">
      <c r="B44" s="10" t="s">
        <v>110</v>
      </c>
      <c r="C44" s="175" t="s">
        <v>885</v>
      </c>
      <c r="D44" s="175"/>
      <c r="E44" s="175"/>
      <c r="F44" s="175"/>
      <c r="G44" s="175"/>
      <c r="H44" s="175"/>
      <c r="I44" s="175"/>
      <c r="J44" s="24"/>
      <c r="K44" s="49"/>
      <c r="L44" s="49"/>
    </row>
    <row r="45" spans="2:12" s="33" customFormat="1" ht="39" customHeight="1" x14ac:dyDescent="0.25">
      <c r="B45" s="10" t="s">
        <v>112</v>
      </c>
      <c r="C45" s="175" t="s">
        <v>886</v>
      </c>
      <c r="D45" s="175"/>
      <c r="E45" s="175"/>
      <c r="F45" s="175"/>
      <c r="G45" s="175"/>
      <c r="H45" s="175"/>
      <c r="I45" s="175"/>
      <c r="J45" s="24"/>
      <c r="K45" s="49"/>
      <c r="L45" s="49"/>
    </row>
    <row r="46" spans="2:12" s="33" customFormat="1" ht="39" customHeight="1" x14ac:dyDescent="0.25">
      <c r="B46" s="10" t="s">
        <v>113</v>
      </c>
      <c r="C46" s="175" t="s">
        <v>887</v>
      </c>
      <c r="D46" s="175"/>
      <c r="E46" s="175"/>
      <c r="F46" s="175"/>
      <c r="G46" s="175"/>
      <c r="H46" s="175"/>
      <c r="I46" s="175"/>
      <c r="J46" s="24"/>
      <c r="K46" s="49"/>
      <c r="L46" s="49"/>
    </row>
    <row r="47" spans="2:12" s="33" customFormat="1" ht="39" customHeight="1" x14ac:dyDescent="0.25">
      <c r="B47" s="10" t="s">
        <v>115</v>
      </c>
      <c r="C47" s="175" t="s">
        <v>888</v>
      </c>
      <c r="D47" s="175"/>
      <c r="E47" s="175"/>
      <c r="F47" s="175"/>
      <c r="G47" s="175"/>
      <c r="H47" s="175"/>
      <c r="I47" s="175"/>
      <c r="J47" s="24"/>
      <c r="K47" s="49"/>
      <c r="L47" s="49"/>
    </row>
    <row r="48" spans="2:12" s="33" customFormat="1" ht="39" customHeight="1" x14ac:dyDescent="0.25">
      <c r="B48" s="10" t="s">
        <v>231</v>
      </c>
      <c r="C48" s="175" t="s">
        <v>889</v>
      </c>
      <c r="D48" s="175"/>
      <c r="E48" s="175"/>
      <c r="F48" s="175"/>
      <c r="G48" s="175"/>
      <c r="H48" s="175"/>
      <c r="I48" s="175"/>
      <c r="J48" s="24"/>
      <c r="K48" s="49"/>
      <c r="L48" s="49"/>
    </row>
    <row r="49" spans="2:12" s="33" customFormat="1" ht="39" customHeight="1" x14ac:dyDescent="0.25">
      <c r="B49" s="10" t="s">
        <v>305</v>
      </c>
      <c r="C49" s="175" t="s">
        <v>890</v>
      </c>
      <c r="D49" s="175"/>
      <c r="E49" s="175"/>
      <c r="F49" s="175"/>
      <c r="G49" s="175"/>
      <c r="H49" s="175"/>
      <c r="I49" s="175"/>
      <c r="J49" s="24"/>
      <c r="K49" s="49"/>
      <c r="L49" s="49"/>
    </row>
    <row r="50" spans="2:12" s="33" customFormat="1" ht="39" customHeight="1" x14ac:dyDescent="0.25">
      <c r="B50" s="10" t="s">
        <v>891</v>
      </c>
      <c r="C50" s="204" t="s">
        <v>892</v>
      </c>
      <c r="D50" s="204"/>
      <c r="E50" s="204"/>
      <c r="F50" s="204"/>
      <c r="G50" s="204"/>
      <c r="H50" s="204"/>
      <c r="I50" s="204"/>
      <c r="J50" s="12"/>
      <c r="K50" s="12"/>
      <c r="L50" s="12"/>
    </row>
    <row r="51" spans="2:12" s="33" customFormat="1" ht="39" customHeight="1" x14ac:dyDescent="0.25">
      <c r="B51" s="10" t="s">
        <v>893</v>
      </c>
      <c r="C51" s="175" t="s">
        <v>821</v>
      </c>
      <c r="D51" s="175"/>
      <c r="E51" s="175"/>
      <c r="F51" s="175"/>
      <c r="G51" s="175"/>
      <c r="H51" s="175"/>
      <c r="I51" s="175"/>
      <c r="J51" s="12"/>
      <c r="K51" s="12"/>
      <c r="L51" s="12"/>
    </row>
    <row r="52" spans="2:12" s="33" customFormat="1" ht="39" customHeight="1" x14ac:dyDescent="0.25">
      <c r="B52" s="10" t="s">
        <v>894</v>
      </c>
      <c r="C52" s="175" t="s">
        <v>791</v>
      </c>
      <c r="D52" s="175"/>
      <c r="E52" s="175"/>
      <c r="F52" s="175"/>
      <c r="G52" s="175"/>
      <c r="H52" s="175"/>
      <c r="I52" s="175"/>
      <c r="J52" s="12"/>
      <c r="K52" s="12"/>
      <c r="L52" s="12"/>
    </row>
    <row r="53" spans="2:12" s="33" customFormat="1" ht="39" customHeight="1" x14ac:dyDescent="0.25">
      <c r="B53" s="10" t="s">
        <v>895</v>
      </c>
      <c r="C53" s="175" t="s">
        <v>896</v>
      </c>
      <c r="D53" s="175"/>
      <c r="E53" s="175"/>
      <c r="F53" s="175"/>
      <c r="G53" s="175"/>
      <c r="H53" s="175"/>
      <c r="I53" s="175"/>
      <c r="J53" s="12"/>
      <c r="K53" s="12"/>
      <c r="L53" s="12"/>
    </row>
    <row r="54" spans="2:12" s="33" customFormat="1" ht="39" customHeight="1" x14ac:dyDescent="0.25">
      <c r="B54" s="10" t="s">
        <v>897</v>
      </c>
      <c r="C54" s="175" t="s">
        <v>898</v>
      </c>
      <c r="D54" s="175"/>
      <c r="E54" s="175"/>
      <c r="F54" s="175"/>
      <c r="G54" s="175"/>
      <c r="H54" s="175"/>
      <c r="I54" s="175"/>
      <c r="J54" s="12"/>
      <c r="K54" s="12"/>
      <c r="L54" s="12"/>
    </row>
    <row r="55" spans="2:12" s="33" customFormat="1" ht="39" customHeight="1" x14ac:dyDescent="0.25">
      <c r="B55" s="10" t="s">
        <v>899</v>
      </c>
      <c r="C55" s="175" t="s">
        <v>900</v>
      </c>
      <c r="D55" s="175"/>
      <c r="E55" s="175"/>
      <c r="F55" s="175"/>
      <c r="G55" s="175"/>
      <c r="H55" s="175"/>
      <c r="I55" s="175"/>
      <c r="J55" s="12"/>
      <c r="K55" s="12"/>
      <c r="L55" s="12"/>
    </row>
    <row r="56" spans="2:12" s="33" customFormat="1" ht="39" customHeight="1" x14ac:dyDescent="0.25">
      <c r="B56" s="10" t="s">
        <v>901</v>
      </c>
      <c r="C56" s="175" t="s">
        <v>902</v>
      </c>
      <c r="D56" s="175"/>
      <c r="E56" s="175"/>
      <c r="F56" s="175"/>
      <c r="G56" s="175"/>
      <c r="H56" s="175"/>
      <c r="I56" s="175"/>
      <c r="J56" s="12"/>
      <c r="K56" s="12"/>
      <c r="L56" s="12"/>
    </row>
    <row r="57" spans="2:12" s="33" customFormat="1" ht="39" customHeight="1" x14ac:dyDescent="0.25">
      <c r="B57" s="10" t="s">
        <v>903</v>
      </c>
      <c r="C57" s="175" t="s">
        <v>904</v>
      </c>
      <c r="D57" s="175"/>
      <c r="E57" s="175"/>
      <c r="F57" s="175"/>
      <c r="G57" s="175"/>
      <c r="H57" s="175"/>
      <c r="I57" s="175"/>
      <c r="J57" s="12"/>
      <c r="K57" s="12"/>
      <c r="L57" s="12"/>
    </row>
    <row r="58" spans="2:12" s="33" customFormat="1" ht="39" customHeight="1" x14ac:dyDescent="0.25">
      <c r="B58" s="10" t="s">
        <v>905</v>
      </c>
      <c r="C58" s="175" t="s">
        <v>906</v>
      </c>
      <c r="D58" s="175"/>
      <c r="E58" s="175"/>
      <c r="F58" s="175"/>
      <c r="G58" s="175"/>
      <c r="H58" s="175"/>
      <c r="I58" s="175"/>
      <c r="J58" s="12"/>
      <c r="K58" s="12"/>
      <c r="L58" s="12"/>
    </row>
    <row r="59" spans="2:12" s="33" customFormat="1" ht="39" customHeight="1" x14ac:dyDescent="0.25">
      <c r="B59" s="10" t="s">
        <v>907</v>
      </c>
      <c r="C59" s="175" t="s">
        <v>908</v>
      </c>
      <c r="D59" s="175"/>
      <c r="E59" s="175"/>
      <c r="F59" s="175"/>
      <c r="G59" s="175"/>
      <c r="H59" s="175"/>
      <c r="I59" s="175"/>
      <c r="J59" s="12"/>
      <c r="K59" s="12"/>
      <c r="L59" s="12"/>
    </row>
    <row r="60" spans="2:12" s="33" customFormat="1" ht="39" customHeight="1" x14ac:dyDescent="0.25">
      <c r="B60" s="10" t="s">
        <v>909</v>
      </c>
      <c r="C60" s="175" t="s">
        <v>910</v>
      </c>
      <c r="D60" s="175"/>
      <c r="E60" s="175"/>
      <c r="F60" s="175"/>
      <c r="G60" s="175"/>
      <c r="H60" s="175"/>
      <c r="I60" s="175"/>
      <c r="J60" s="12"/>
      <c r="K60" s="12"/>
      <c r="L60" s="12"/>
    </row>
    <row r="61" spans="2:12" s="33" customFormat="1" ht="39" customHeight="1" x14ac:dyDescent="0.25">
      <c r="B61" s="56" t="s">
        <v>911</v>
      </c>
      <c r="C61" s="219" t="s">
        <v>125</v>
      </c>
      <c r="D61" s="219"/>
      <c r="E61" s="219"/>
      <c r="F61" s="219"/>
      <c r="G61" s="219"/>
      <c r="H61" s="219"/>
      <c r="I61" s="219"/>
      <c r="J61" s="12"/>
      <c r="K61" s="12"/>
      <c r="L61" s="12"/>
    </row>
    <row r="62" spans="2:12" s="33" customFormat="1" ht="39" customHeight="1" x14ac:dyDescent="0.25">
      <c r="B62" s="10" t="s">
        <v>912</v>
      </c>
      <c r="C62" s="175" t="s">
        <v>127</v>
      </c>
      <c r="D62" s="175"/>
      <c r="E62" s="175"/>
      <c r="F62" s="175"/>
      <c r="G62" s="175"/>
      <c r="H62" s="175"/>
      <c r="I62" s="175"/>
      <c r="J62" s="12"/>
      <c r="K62" s="12"/>
      <c r="L62" s="12"/>
    </row>
    <row r="63" spans="2:12" s="33" customFormat="1" ht="39" customHeight="1" x14ac:dyDescent="0.25">
      <c r="B63" s="10" t="s">
        <v>913</v>
      </c>
      <c r="C63" s="175" t="s">
        <v>200</v>
      </c>
      <c r="D63" s="175"/>
      <c r="E63" s="175"/>
      <c r="F63" s="175"/>
      <c r="G63" s="175"/>
      <c r="H63" s="175"/>
      <c r="I63" s="175"/>
      <c r="J63" s="12"/>
      <c r="K63" s="12"/>
      <c r="L63" s="12"/>
    </row>
    <row r="64" spans="2:12" s="33" customFormat="1" ht="39" customHeight="1" x14ac:dyDescent="0.25">
      <c r="B64" s="10" t="s">
        <v>914</v>
      </c>
      <c r="C64" s="175" t="s">
        <v>129</v>
      </c>
      <c r="D64" s="175"/>
      <c r="E64" s="175"/>
      <c r="F64" s="175"/>
      <c r="G64" s="175"/>
      <c r="H64" s="175"/>
      <c r="I64" s="175"/>
      <c r="J64" s="12"/>
      <c r="K64" s="12"/>
      <c r="L64" s="12"/>
    </row>
    <row r="65" spans="2:12" s="33" customFormat="1" ht="39" customHeight="1" x14ac:dyDescent="0.25">
      <c r="B65" s="10" t="s">
        <v>915</v>
      </c>
      <c r="C65" s="175" t="s">
        <v>801</v>
      </c>
      <c r="D65" s="175"/>
      <c r="E65" s="175"/>
      <c r="F65" s="175"/>
      <c r="G65" s="175"/>
      <c r="H65" s="175"/>
      <c r="I65" s="175"/>
      <c r="J65" s="12"/>
      <c r="K65" s="12"/>
      <c r="L65" s="12"/>
    </row>
    <row r="66" spans="2:12" s="33" customFormat="1" ht="39" customHeight="1" x14ac:dyDescent="0.25">
      <c r="B66" s="10" t="s">
        <v>916</v>
      </c>
      <c r="C66" s="175" t="s">
        <v>205</v>
      </c>
      <c r="D66" s="175"/>
      <c r="E66" s="175"/>
      <c r="F66" s="175"/>
      <c r="G66" s="175"/>
      <c r="H66" s="175"/>
      <c r="I66" s="175"/>
      <c r="J66" s="12"/>
      <c r="K66" s="12"/>
      <c r="L66" s="12"/>
    </row>
    <row r="67" spans="2:12" s="33" customFormat="1" ht="39" customHeight="1" x14ac:dyDescent="0.25">
      <c r="B67" s="10" t="s">
        <v>917</v>
      </c>
      <c r="C67" s="175" t="s">
        <v>918</v>
      </c>
      <c r="D67" s="175"/>
      <c r="E67" s="175"/>
      <c r="F67" s="175"/>
      <c r="G67" s="175"/>
      <c r="H67" s="175"/>
      <c r="I67" s="175"/>
      <c r="J67" s="12"/>
      <c r="K67" s="12"/>
      <c r="L67" s="12"/>
    </row>
    <row r="68" spans="2:12" s="33" customFormat="1" ht="39" customHeight="1" x14ac:dyDescent="0.25">
      <c r="B68" s="10" t="s">
        <v>919</v>
      </c>
      <c r="C68" s="175" t="s">
        <v>557</v>
      </c>
      <c r="D68" s="175"/>
      <c r="E68" s="175"/>
      <c r="F68" s="175"/>
      <c r="G68" s="175"/>
      <c r="H68" s="175"/>
      <c r="I68" s="175"/>
      <c r="J68" s="12"/>
      <c r="K68" s="12"/>
      <c r="L68" s="12"/>
    </row>
    <row r="69" spans="2:12" s="33" customFormat="1" ht="39" customHeight="1" x14ac:dyDescent="0.25">
      <c r="B69" s="10" t="s">
        <v>920</v>
      </c>
      <c r="C69" s="204" t="s">
        <v>831</v>
      </c>
      <c r="D69" s="204"/>
      <c r="E69" s="204"/>
      <c r="F69" s="204"/>
      <c r="G69" s="204"/>
      <c r="H69" s="204"/>
      <c r="I69" s="204"/>
      <c r="J69" s="12"/>
      <c r="K69" s="12"/>
      <c r="L69" s="12"/>
    </row>
    <row r="70" spans="2:12" s="33" customFormat="1" ht="39" customHeight="1" x14ac:dyDescent="0.25">
      <c r="B70" s="10" t="s">
        <v>921</v>
      </c>
      <c r="C70" s="204" t="s">
        <v>217</v>
      </c>
      <c r="D70" s="204"/>
      <c r="E70" s="204"/>
      <c r="F70" s="204"/>
      <c r="G70" s="204"/>
      <c r="H70" s="204"/>
      <c r="I70" s="204"/>
      <c r="J70" s="12"/>
      <c r="K70" s="12"/>
      <c r="L70" s="12"/>
    </row>
    <row r="71" spans="2:12" s="33" customFormat="1" ht="39" customHeight="1" x14ac:dyDescent="0.25">
      <c r="B71" s="10" t="s">
        <v>922</v>
      </c>
      <c r="C71" s="204" t="s">
        <v>219</v>
      </c>
      <c r="D71" s="204"/>
      <c r="E71" s="204"/>
      <c r="F71" s="204"/>
      <c r="G71" s="204"/>
      <c r="H71" s="204"/>
      <c r="I71" s="204"/>
      <c r="J71" s="12"/>
      <c r="K71" s="12"/>
      <c r="L71" s="12"/>
    </row>
    <row r="72" spans="2:12" s="33" customFormat="1" ht="39" customHeight="1" x14ac:dyDescent="0.25">
      <c r="B72" s="10" t="s">
        <v>923</v>
      </c>
      <c r="C72" s="204" t="s">
        <v>221</v>
      </c>
      <c r="D72" s="204"/>
      <c r="E72" s="204"/>
      <c r="F72" s="204"/>
      <c r="G72" s="204"/>
      <c r="H72" s="204"/>
      <c r="I72" s="204"/>
      <c r="J72" s="12"/>
      <c r="K72" s="12"/>
      <c r="L72" s="12"/>
    </row>
    <row r="73" spans="2:12" s="33" customFormat="1" ht="39" customHeight="1" x14ac:dyDescent="0.25">
      <c r="B73" s="10" t="s">
        <v>924</v>
      </c>
      <c r="C73" s="175" t="s">
        <v>925</v>
      </c>
      <c r="D73" s="175"/>
      <c r="E73" s="175"/>
      <c r="F73" s="175"/>
      <c r="G73" s="175"/>
      <c r="H73" s="175"/>
      <c r="I73" s="175"/>
      <c r="J73" s="12"/>
      <c r="K73" s="12"/>
      <c r="L73" s="12"/>
    </row>
    <row r="74" spans="2:12" s="33" customFormat="1" ht="39" customHeight="1" x14ac:dyDescent="0.25">
      <c r="B74" s="10" t="s">
        <v>926</v>
      </c>
      <c r="C74" s="175" t="s">
        <v>927</v>
      </c>
      <c r="D74" s="175"/>
      <c r="E74" s="175"/>
      <c r="F74" s="175"/>
      <c r="G74" s="175"/>
      <c r="H74" s="175"/>
      <c r="I74" s="175"/>
      <c r="J74" s="12"/>
      <c r="K74" s="12"/>
      <c r="L74" s="12"/>
    </row>
    <row r="75" spans="2:12" s="33" customFormat="1" ht="39" customHeight="1" x14ac:dyDescent="0.25">
      <c r="B75" s="10" t="s">
        <v>928</v>
      </c>
      <c r="C75" s="204" t="s">
        <v>929</v>
      </c>
      <c r="D75" s="204"/>
      <c r="E75" s="204"/>
      <c r="F75" s="204"/>
      <c r="G75" s="204"/>
      <c r="H75" s="204"/>
      <c r="I75" s="204"/>
      <c r="J75" s="12"/>
      <c r="K75" s="12"/>
      <c r="L75" s="12"/>
    </row>
    <row r="76" spans="2:12" s="33" customFormat="1" ht="39" customHeight="1" x14ac:dyDescent="0.25">
      <c r="B76" s="10" t="s">
        <v>930</v>
      </c>
      <c r="C76" s="204" t="s">
        <v>931</v>
      </c>
      <c r="D76" s="204"/>
      <c r="E76" s="204"/>
      <c r="F76" s="204"/>
      <c r="G76" s="204"/>
      <c r="H76" s="204"/>
      <c r="I76" s="204"/>
      <c r="J76" s="12"/>
      <c r="K76" s="12"/>
      <c r="L76" s="12"/>
    </row>
    <row r="77" spans="2:12" s="33" customFormat="1" ht="39" customHeight="1" x14ac:dyDescent="0.25">
      <c r="B77" s="10" t="s">
        <v>932</v>
      </c>
      <c r="C77" s="175" t="s">
        <v>933</v>
      </c>
      <c r="D77" s="175"/>
      <c r="E77" s="175"/>
      <c r="F77" s="175"/>
      <c r="G77" s="175"/>
      <c r="H77" s="175"/>
      <c r="I77" s="175"/>
      <c r="J77" s="12"/>
      <c r="K77" s="12"/>
      <c r="L77" s="12"/>
    </row>
    <row r="78" spans="2:12" s="33" customFormat="1" ht="39" customHeight="1" x14ac:dyDescent="0.25">
      <c r="B78" s="10" t="s">
        <v>934</v>
      </c>
      <c r="C78" s="175" t="s">
        <v>935</v>
      </c>
      <c r="D78" s="175"/>
      <c r="E78" s="175"/>
      <c r="F78" s="175"/>
      <c r="G78" s="175"/>
      <c r="H78" s="175"/>
      <c r="I78" s="175"/>
      <c r="J78" s="12"/>
      <c r="K78" s="12"/>
      <c r="L78" s="12"/>
    </row>
    <row r="79" spans="2:12" s="33" customFormat="1" ht="39" customHeight="1" x14ac:dyDescent="0.25">
      <c r="B79" s="10" t="s">
        <v>936</v>
      </c>
      <c r="C79" s="175" t="s">
        <v>937</v>
      </c>
      <c r="D79" s="175"/>
      <c r="E79" s="175"/>
      <c r="F79" s="175"/>
      <c r="G79" s="175"/>
      <c r="H79" s="175"/>
      <c r="I79" s="175"/>
      <c r="J79" s="12"/>
      <c r="K79" s="12"/>
      <c r="L79" s="12"/>
    </row>
    <row r="80" spans="2:12" s="33" customFormat="1" ht="39" customHeight="1" x14ac:dyDescent="0.25">
      <c r="B80" s="10" t="s">
        <v>938</v>
      </c>
      <c r="C80" s="175" t="s">
        <v>460</v>
      </c>
      <c r="D80" s="175"/>
      <c r="E80" s="175"/>
      <c r="F80" s="175"/>
      <c r="G80" s="175"/>
      <c r="H80" s="175"/>
      <c r="I80" s="175"/>
      <c r="J80" s="12"/>
      <c r="K80" s="12"/>
      <c r="L80" s="12"/>
    </row>
    <row r="81" spans="2:12" s="33" customFormat="1" ht="39" customHeight="1" x14ac:dyDescent="0.25">
      <c r="B81" s="10" t="s">
        <v>939</v>
      </c>
      <c r="C81" s="175" t="s">
        <v>773</v>
      </c>
      <c r="D81" s="175"/>
      <c r="E81" s="175"/>
      <c r="F81" s="175"/>
      <c r="G81" s="175"/>
      <c r="H81" s="175"/>
      <c r="I81" s="175"/>
      <c r="J81" s="12"/>
      <c r="K81" s="12"/>
      <c r="L81" s="12"/>
    </row>
    <row r="82" spans="2:12" s="33" customFormat="1" ht="39" customHeight="1" x14ac:dyDescent="0.25">
      <c r="B82" s="26">
        <v>35</v>
      </c>
      <c r="C82" s="204" t="s">
        <v>940</v>
      </c>
      <c r="D82" s="204"/>
      <c r="E82" s="204"/>
      <c r="F82" s="204"/>
      <c r="G82" s="204"/>
      <c r="H82" s="204"/>
      <c r="I82" s="204"/>
      <c r="J82" s="12"/>
      <c r="K82" s="12"/>
      <c r="L82" s="12"/>
    </row>
    <row r="83" spans="2:12" s="33" customFormat="1" ht="39" customHeight="1" x14ac:dyDescent="0.25">
      <c r="B83" s="26">
        <v>36</v>
      </c>
      <c r="C83" s="176" t="s">
        <v>941</v>
      </c>
      <c r="D83" s="258"/>
      <c r="E83" s="258"/>
      <c r="F83" s="258"/>
      <c r="G83" s="258"/>
      <c r="H83" s="258"/>
      <c r="I83" s="259"/>
      <c r="J83" s="12"/>
      <c r="K83" s="12"/>
      <c r="L83" s="12"/>
    </row>
    <row r="84" spans="2:12" s="33" customFormat="1" ht="39" customHeight="1" x14ac:dyDescent="0.25">
      <c r="B84" s="26" t="s">
        <v>942</v>
      </c>
      <c r="C84" s="176" t="s">
        <v>943</v>
      </c>
      <c r="D84" s="258"/>
      <c r="E84" s="258"/>
      <c r="F84" s="258"/>
      <c r="G84" s="258"/>
      <c r="H84" s="258"/>
      <c r="I84" s="259"/>
      <c r="J84" s="12"/>
      <c r="K84" s="12"/>
      <c r="L84" s="12"/>
    </row>
    <row r="85" spans="2:12" s="33" customFormat="1" ht="39" customHeight="1" x14ac:dyDescent="0.25">
      <c r="B85" s="26">
        <v>37</v>
      </c>
      <c r="C85" s="176" t="s">
        <v>53</v>
      </c>
      <c r="D85" s="177"/>
      <c r="E85" s="177"/>
      <c r="F85" s="177"/>
      <c r="G85" s="177"/>
      <c r="H85" s="177"/>
      <c r="I85" s="178"/>
      <c r="J85" s="12"/>
      <c r="K85" s="12"/>
      <c r="L85" s="12"/>
    </row>
    <row r="86" spans="2:12" s="33" customFormat="1" ht="39" customHeight="1" x14ac:dyDescent="0.25">
      <c r="B86" s="26">
        <v>38</v>
      </c>
      <c r="C86" s="175" t="s">
        <v>55</v>
      </c>
      <c r="D86" s="175"/>
      <c r="E86" s="175"/>
      <c r="F86" s="175"/>
      <c r="G86" s="175"/>
      <c r="H86" s="175"/>
      <c r="I86" s="175"/>
      <c r="J86" s="12"/>
      <c r="K86" s="12"/>
      <c r="L86" s="12"/>
    </row>
    <row r="87" spans="2:12" s="33" customFormat="1" ht="39" customHeight="1" x14ac:dyDescent="0.25">
      <c r="B87" s="10" t="s">
        <v>944</v>
      </c>
      <c r="C87" s="175" t="s">
        <v>57</v>
      </c>
      <c r="D87" s="175"/>
      <c r="E87" s="175"/>
      <c r="F87" s="175"/>
      <c r="G87" s="175"/>
      <c r="H87" s="175"/>
      <c r="I87" s="175"/>
      <c r="J87" s="12"/>
      <c r="K87" s="12"/>
      <c r="L87" s="12"/>
    </row>
    <row r="88" spans="2:12" s="33" customFormat="1" ht="35.25" customHeight="1" x14ac:dyDescent="0.25">
      <c r="B88" s="10" t="s">
        <v>945</v>
      </c>
      <c r="C88" s="175" t="s">
        <v>59</v>
      </c>
      <c r="D88" s="175"/>
      <c r="E88" s="175"/>
      <c r="F88" s="175"/>
      <c r="G88" s="175"/>
      <c r="H88" s="175"/>
      <c r="I88" s="175"/>
      <c r="J88" s="12"/>
      <c r="K88" s="12"/>
      <c r="L88" s="12"/>
    </row>
    <row r="89" spans="2:12" ht="75" customHeight="1" x14ac:dyDescent="0.25">
      <c r="B89" s="174" t="s">
        <v>60</v>
      </c>
      <c r="C89" s="174"/>
      <c r="D89" s="174"/>
      <c r="E89" s="174"/>
      <c r="F89" s="174"/>
      <c r="G89" s="174"/>
      <c r="H89" s="174"/>
      <c r="I89" s="174"/>
      <c r="J89" s="171" t="s">
        <v>61</v>
      </c>
      <c r="K89" s="172"/>
      <c r="L89" s="173"/>
    </row>
  </sheetData>
  <mergeCells count="89">
    <mergeCell ref="B89:I89"/>
    <mergeCell ref="J89:L89"/>
    <mergeCell ref="C82:I82"/>
    <mergeCell ref="C86:I86"/>
    <mergeCell ref="C87:I87"/>
    <mergeCell ref="C88:I88"/>
    <mergeCell ref="C85:I85"/>
    <mergeCell ref="C83:I83"/>
    <mergeCell ref="C84:I84"/>
    <mergeCell ref="C81:I81"/>
    <mergeCell ref="C71:I71"/>
    <mergeCell ref="C72:I72"/>
    <mergeCell ref="C73:I73"/>
    <mergeCell ref="C74:I74"/>
    <mergeCell ref="C75:I75"/>
    <mergeCell ref="C76:I76"/>
    <mergeCell ref="C77:I77"/>
    <mergeCell ref="C78:I78"/>
    <mergeCell ref="C79:I79"/>
    <mergeCell ref="C80:I80"/>
    <mergeCell ref="C70:I70"/>
    <mergeCell ref="C59:I59"/>
    <mergeCell ref="C60:I60"/>
    <mergeCell ref="C61:I61"/>
    <mergeCell ref="C62:I62"/>
    <mergeCell ref="C63:I63"/>
    <mergeCell ref="C64:I64"/>
    <mergeCell ref="C65:I65"/>
    <mergeCell ref="C66:I66"/>
    <mergeCell ref="C67:I67"/>
    <mergeCell ref="C68:I68"/>
    <mergeCell ref="C69:I69"/>
    <mergeCell ref="C58:I58"/>
    <mergeCell ref="C47:I47"/>
    <mergeCell ref="C48:I48"/>
    <mergeCell ref="C49:I49"/>
    <mergeCell ref="C50:I50"/>
    <mergeCell ref="C51:I51"/>
    <mergeCell ref="C52:I52"/>
    <mergeCell ref="C53:I53"/>
    <mergeCell ref="C54:I54"/>
    <mergeCell ref="C55:I55"/>
    <mergeCell ref="C56:I56"/>
    <mergeCell ref="C57:I57"/>
    <mergeCell ref="C46:I46"/>
    <mergeCell ref="C35:I35"/>
    <mergeCell ref="C36:I36"/>
    <mergeCell ref="C37:I37"/>
    <mergeCell ref="C38:I38"/>
    <mergeCell ref="C39:I39"/>
    <mergeCell ref="C40:I40"/>
    <mergeCell ref="C41:I41"/>
    <mergeCell ref="C42:I42"/>
    <mergeCell ref="C43:I43"/>
    <mergeCell ref="C44:I44"/>
    <mergeCell ref="C45:I45"/>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946</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947</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40.5" customHeight="1" x14ac:dyDescent="0.25">
      <c r="B12" s="10">
        <v>1</v>
      </c>
      <c r="C12" s="204" t="s">
        <v>857</v>
      </c>
      <c r="D12" s="204"/>
      <c r="E12" s="204"/>
      <c r="F12" s="204"/>
      <c r="G12" s="204"/>
      <c r="H12" s="204"/>
      <c r="I12" s="204"/>
      <c r="J12" s="24"/>
      <c r="K12" s="49"/>
      <c r="L12" s="49"/>
    </row>
    <row r="13" spans="2:13" s="33" customFormat="1" ht="40.5" customHeight="1" x14ac:dyDescent="0.25">
      <c r="B13" s="10" t="s">
        <v>65</v>
      </c>
      <c r="C13" s="204" t="s">
        <v>948</v>
      </c>
      <c r="D13" s="204"/>
      <c r="E13" s="204"/>
      <c r="F13" s="204"/>
      <c r="G13" s="204"/>
      <c r="H13" s="204"/>
      <c r="I13" s="204"/>
      <c r="J13" s="24"/>
      <c r="K13" s="49"/>
      <c r="L13" s="49"/>
    </row>
    <row r="14" spans="2:13" s="33" customFormat="1" ht="40.5" customHeight="1" x14ac:dyDescent="0.25">
      <c r="B14" s="10" t="s">
        <v>77</v>
      </c>
      <c r="C14" s="204" t="s">
        <v>949</v>
      </c>
      <c r="D14" s="204"/>
      <c r="E14" s="204"/>
      <c r="F14" s="204"/>
      <c r="G14" s="204"/>
      <c r="H14" s="204"/>
      <c r="I14" s="204"/>
      <c r="J14" s="24"/>
      <c r="K14" s="49"/>
      <c r="L14" s="49"/>
    </row>
    <row r="15" spans="2:13" s="33" customFormat="1" ht="40.5" customHeight="1" x14ac:dyDescent="0.25">
      <c r="B15" s="10">
        <v>2</v>
      </c>
      <c r="C15" s="204" t="s">
        <v>858</v>
      </c>
      <c r="D15" s="204"/>
      <c r="E15" s="204"/>
      <c r="F15" s="204"/>
      <c r="G15" s="204"/>
      <c r="H15" s="204"/>
      <c r="I15" s="204"/>
      <c r="J15" s="24"/>
      <c r="K15" s="49"/>
      <c r="L15" s="49"/>
    </row>
    <row r="16" spans="2:13" s="33" customFormat="1" ht="40.5" customHeight="1" x14ac:dyDescent="0.25">
      <c r="B16" s="10" t="s">
        <v>68</v>
      </c>
      <c r="C16" s="204" t="s">
        <v>859</v>
      </c>
      <c r="D16" s="204"/>
      <c r="E16" s="204"/>
      <c r="F16" s="204"/>
      <c r="G16" s="204"/>
      <c r="H16" s="204"/>
      <c r="I16" s="204"/>
      <c r="J16" s="24"/>
      <c r="K16" s="49"/>
      <c r="L16" s="49"/>
    </row>
    <row r="17" spans="2:12" s="33" customFormat="1" ht="40.5" customHeight="1" x14ac:dyDescent="0.25">
      <c r="B17" s="10" t="s">
        <v>392</v>
      </c>
      <c r="C17" s="204" t="s">
        <v>860</v>
      </c>
      <c r="D17" s="204"/>
      <c r="E17" s="204"/>
      <c r="F17" s="204"/>
      <c r="G17" s="204"/>
      <c r="H17" s="204"/>
      <c r="I17" s="204"/>
      <c r="J17" s="24"/>
      <c r="K17" s="49"/>
      <c r="L17" s="49"/>
    </row>
    <row r="18" spans="2:12" s="33" customFormat="1" ht="40.5" customHeight="1" x14ac:dyDescent="0.25">
      <c r="B18" s="10" t="s">
        <v>471</v>
      </c>
      <c r="C18" s="204" t="s">
        <v>861</v>
      </c>
      <c r="D18" s="204"/>
      <c r="E18" s="204"/>
      <c r="F18" s="204"/>
      <c r="G18" s="204"/>
      <c r="H18" s="204"/>
      <c r="I18" s="204"/>
      <c r="J18" s="24"/>
      <c r="K18" s="49"/>
      <c r="L18" s="49"/>
    </row>
    <row r="19" spans="2:12" s="33" customFormat="1" ht="40.5" customHeight="1" x14ac:dyDescent="0.25">
      <c r="B19" s="10" t="s">
        <v>534</v>
      </c>
      <c r="C19" s="204" t="s">
        <v>862</v>
      </c>
      <c r="D19" s="204"/>
      <c r="E19" s="204"/>
      <c r="F19" s="204"/>
      <c r="G19" s="204"/>
      <c r="H19" s="204"/>
      <c r="I19" s="204"/>
      <c r="J19" s="24"/>
      <c r="K19" s="49"/>
      <c r="L19" s="49"/>
    </row>
    <row r="20" spans="2:12" s="33" customFormat="1" ht="40.5" customHeight="1" x14ac:dyDescent="0.25">
      <c r="B20" s="10" t="s">
        <v>16</v>
      </c>
      <c r="C20" s="175" t="s">
        <v>950</v>
      </c>
      <c r="D20" s="175"/>
      <c r="E20" s="175"/>
      <c r="F20" s="175"/>
      <c r="G20" s="175"/>
      <c r="H20" s="175"/>
      <c r="I20" s="175"/>
      <c r="J20" s="24"/>
      <c r="K20" s="49"/>
      <c r="L20" s="49"/>
    </row>
    <row r="21" spans="2:12" s="33" customFormat="1" ht="40.5" customHeight="1" x14ac:dyDescent="0.25">
      <c r="B21" s="10" t="s">
        <v>18</v>
      </c>
      <c r="C21" s="204" t="s">
        <v>867</v>
      </c>
      <c r="D21" s="204"/>
      <c r="E21" s="204"/>
      <c r="F21" s="204"/>
      <c r="G21" s="204"/>
      <c r="H21" s="204"/>
      <c r="I21" s="204"/>
      <c r="J21" s="24"/>
      <c r="K21" s="49"/>
      <c r="L21" s="49"/>
    </row>
    <row r="22" spans="2:12" s="33" customFormat="1" ht="40.5" customHeight="1" x14ac:dyDescent="0.25">
      <c r="B22" s="10" t="s">
        <v>20</v>
      </c>
      <c r="C22" s="204" t="s">
        <v>868</v>
      </c>
      <c r="D22" s="204"/>
      <c r="E22" s="204"/>
      <c r="F22" s="204"/>
      <c r="G22" s="204"/>
      <c r="H22" s="204"/>
      <c r="I22" s="204"/>
      <c r="J22" s="24"/>
      <c r="K22" s="49"/>
      <c r="L22" s="49"/>
    </row>
    <row r="23" spans="2:12" s="33" customFormat="1" ht="40.5" customHeight="1" x14ac:dyDescent="0.25">
      <c r="B23" s="10" t="s">
        <v>22</v>
      </c>
      <c r="C23" s="204" t="s">
        <v>869</v>
      </c>
      <c r="D23" s="204"/>
      <c r="E23" s="204"/>
      <c r="F23" s="204"/>
      <c r="G23" s="204"/>
      <c r="H23" s="204"/>
      <c r="I23" s="204"/>
      <c r="J23" s="24"/>
      <c r="K23" s="49"/>
      <c r="L23" s="49"/>
    </row>
    <row r="24" spans="2:12" s="33" customFormat="1" ht="40.5" customHeight="1" x14ac:dyDescent="0.25">
      <c r="B24" s="10" t="s">
        <v>24</v>
      </c>
      <c r="C24" s="204" t="s">
        <v>870</v>
      </c>
      <c r="D24" s="204"/>
      <c r="E24" s="204"/>
      <c r="F24" s="204"/>
      <c r="G24" s="204"/>
      <c r="H24" s="204"/>
      <c r="I24" s="204"/>
      <c r="J24" s="24"/>
      <c r="K24" s="49"/>
      <c r="L24" s="49"/>
    </row>
    <row r="25" spans="2:12" s="33" customFormat="1" ht="40.5" customHeight="1" x14ac:dyDescent="0.25">
      <c r="B25" s="10" t="s">
        <v>26</v>
      </c>
      <c r="C25" s="204" t="s">
        <v>951</v>
      </c>
      <c r="D25" s="204"/>
      <c r="E25" s="204"/>
      <c r="F25" s="204"/>
      <c r="G25" s="204"/>
      <c r="H25" s="204"/>
      <c r="I25" s="204"/>
      <c r="J25" s="24"/>
      <c r="K25" s="49"/>
      <c r="L25" s="49"/>
    </row>
    <row r="26" spans="2:12" s="33" customFormat="1" ht="40.5" customHeight="1" x14ac:dyDescent="0.25">
      <c r="B26" s="10" t="s">
        <v>28</v>
      </c>
      <c r="C26" s="204" t="s">
        <v>872</v>
      </c>
      <c r="D26" s="204"/>
      <c r="E26" s="204"/>
      <c r="F26" s="204"/>
      <c r="G26" s="204"/>
      <c r="H26" s="204"/>
      <c r="I26" s="204"/>
      <c r="J26" s="24"/>
      <c r="K26" s="49"/>
      <c r="L26" s="49"/>
    </row>
    <row r="27" spans="2:12" s="33" customFormat="1" ht="40.5" customHeight="1" x14ac:dyDescent="0.25">
      <c r="B27" s="10" t="s">
        <v>30</v>
      </c>
      <c r="C27" s="204" t="s">
        <v>873</v>
      </c>
      <c r="D27" s="204"/>
      <c r="E27" s="204"/>
      <c r="F27" s="204"/>
      <c r="G27" s="204"/>
      <c r="H27" s="204"/>
      <c r="I27" s="204"/>
      <c r="J27" s="24"/>
      <c r="K27" s="49"/>
      <c r="L27" s="49"/>
    </row>
    <row r="28" spans="2:12" s="33" customFormat="1" ht="40.5" customHeight="1" x14ac:dyDescent="0.25">
      <c r="B28" s="10" t="s">
        <v>32</v>
      </c>
      <c r="C28" s="204" t="s">
        <v>952</v>
      </c>
      <c r="D28" s="204"/>
      <c r="E28" s="204"/>
      <c r="F28" s="204"/>
      <c r="G28" s="204"/>
      <c r="H28" s="204"/>
      <c r="I28" s="204"/>
      <c r="J28" s="24"/>
      <c r="K28" s="49"/>
      <c r="L28" s="49"/>
    </row>
    <row r="29" spans="2:12" s="33" customFormat="1" ht="40.5" customHeight="1" x14ac:dyDescent="0.25">
      <c r="B29" s="10" t="s">
        <v>44</v>
      </c>
      <c r="C29" s="204" t="s">
        <v>953</v>
      </c>
      <c r="D29" s="204"/>
      <c r="E29" s="204"/>
      <c r="F29" s="204"/>
      <c r="G29" s="204"/>
      <c r="H29" s="204"/>
      <c r="I29" s="204"/>
      <c r="J29" s="24"/>
      <c r="K29" s="49"/>
      <c r="L29" s="49"/>
    </row>
    <row r="30" spans="2:12" s="33" customFormat="1" ht="40.5" customHeight="1" x14ac:dyDescent="0.25">
      <c r="B30" s="10" t="s">
        <v>46</v>
      </c>
      <c r="C30" s="175" t="s">
        <v>954</v>
      </c>
      <c r="D30" s="175"/>
      <c r="E30" s="175"/>
      <c r="F30" s="175"/>
      <c r="G30" s="175"/>
      <c r="H30" s="175"/>
      <c r="I30" s="175"/>
      <c r="J30" s="24"/>
      <c r="K30" s="49"/>
      <c r="L30" s="49"/>
    </row>
    <row r="31" spans="2:12" s="33" customFormat="1" ht="40.5" customHeight="1" x14ac:dyDescent="0.25">
      <c r="B31" s="10" t="s">
        <v>48</v>
      </c>
      <c r="C31" s="175" t="s">
        <v>876</v>
      </c>
      <c r="D31" s="175"/>
      <c r="E31" s="175"/>
      <c r="F31" s="175"/>
      <c r="G31" s="175"/>
      <c r="H31" s="175"/>
      <c r="I31" s="175"/>
      <c r="J31" s="24"/>
      <c r="K31" s="49"/>
      <c r="L31" s="49"/>
    </row>
    <row r="32" spans="2:12" s="33" customFormat="1" ht="40.5" customHeight="1" x14ac:dyDescent="0.25">
      <c r="B32" s="10" t="s">
        <v>50</v>
      </c>
      <c r="C32" s="204" t="s">
        <v>955</v>
      </c>
      <c r="D32" s="204"/>
      <c r="E32" s="204"/>
      <c r="F32" s="204"/>
      <c r="G32" s="204"/>
      <c r="H32" s="204"/>
      <c r="I32" s="204"/>
      <c r="J32" s="24"/>
      <c r="K32" s="49"/>
      <c r="L32" s="49"/>
    </row>
    <row r="33" spans="2:12" s="33" customFormat="1" ht="40.5" customHeight="1" x14ac:dyDescent="0.25">
      <c r="B33" s="10" t="s">
        <v>171</v>
      </c>
      <c r="C33" s="204" t="s">
        <v>193</v>
      </c>
      <c r="D33" s="204"/>
      <c r="E33" s="204"/>
      <c r="F33" s="204"/>
      <c r="G33" s="204"/>
      <c r="H33" s="204"/>
      <c r="I33" s="204"/>
      <c r="J33" s="24"/>
      <c r="K33" s="49"/>
      <c r="L33" s="49"/>
    </row>
    <row r="34" spans="2:12" s="33" customFormat="1" ht="40.5" customHeight="1" x14ac:dyDescent="0.25">
      <c r="B34" s="10" t="s">
        <v>172</v>
      </c>
      <c r="C34" s="204" t="s">
        <v>194</v>
      </c>
      <c r="D34" s="204"/>
      <c r="E34" s="204"/>
      <c r="F34" s="204"/>
      <c r="G34" s="204"/>
      <c r="H34" s="204"/>
      <c r="I34" s="204"/>
      <c r="J34" s="24"/>
      <c r="K34" s="49"/>
      <c r="L34" s="49"/>
    </row>
    <row r="35" spans="2:12" s="33" customFormat="1" ht="40.5" customHeight="1" x14ac:dyDescent="0.25">
      <c r="B35" s="10" t="s">
        <v>758</v>
      </c>
      <c r="C35" s="204" t="s">
        <v>956</v>
      </c>
      <c r="D35" s="204"/>
      <c r="E35" s="204"/>
      <c r="F35" s="204"/>
      <c r="G35" s="204"/>
      <c r="H35" s="204"/>
      <c r="I35" s="204"/>
      <c r="J35" s="24"/>
      <c r="K35" s="49"/>
      <c r="L35" s="49"/>
    </row>
    <row r="36" spans="2:12" s="33" customFormat="1" ht="40.5" customHeight="1" x14ac:dyDescent="0.25">
      <c r="B36" s="10" t="s">
        <v>957</v>
      </c>
      <c r="C36" s="204" t="s">
        <v>958</v>
      </c>
      <c r="D36" s="204"/>
      <c r="E36" s="204"/>
      <c r="F36" s="204"/>
      <c r="G36" s="204"/>
      <c r="H36" s="204"/>
      <c r="I36" s="204"/>
      <c r="J36" s="24"/>
      <c r="K36" s="49"/>
      <c r="L36" s="49"/>
    </row>
    <row r="37" spans="2:12" s="33" customFormat="1" ht="40.5" customHeight="1" x14ac:dyDescent="0.25">
      <c r="B37" s="10" t="s">
        <v>959</v>
      </c>
      <c r="C37" s="204" t="s">
        <v>960</v>
      </c>
      <c r="D37" s="204"/>
      <c r="E37" s="204"/>
      <c r="F37" s="204"/>
      <c r="G37" s="204"/>
      <c r="H37" s="204"/>
      <c r="I37" s="204"/>
      <c r="J37" s="24"/>
      <c r="K37" s="49"/>
      <c r="L37" s="49"/>
    </row>
    <row r="38" spans="2:12" s="33" customFormat="1" ht="40.5" customHeight="1" x14ac:dyDescent="0.25">
      <c r="B38" s="10" t="s">
        <v>961</v>
      </c>
      <c r="C38" s="175" t="s">
        <v>962</v>
      </c>
      <c r="D38" s="175"/>
      <c r="E38" s="175"/>
      <c r="F38" s="175"/>
      <c r="G38" s="175"/>
      <c r="H38" s="175"/>
      <c r="I38" s="175"/>
      <c r="J38" s="24"/>
      <c r="K38" s="49"/>
      <c r="L38" s="49"/>
    </row>
    <row r="39" spans="2:12" s="33" customFormat="1" ht="40.5" customHeight="1" x14ac:dyDescent="0.25">
      <c r="B39" s="10" t="s">
        <v>963</v>
      </c>
      <c r="C39" s="175" t="s">
        <v>883</v>
      </c>
      <c r="D39" s="175"/>
      <c r="E39" s="175"/>
      <c r="F39" s="175"/>
      <c r="G39" s="175"/>
      <c r="H39" s="175"/>
      <c r="I39" s="175"/>
      <c r="J39" s="24"/>
      <c r="K39" s="49"/>
      <c r="L39" s="49"/>
    </row>
    <row r="40" spans="2:12" s="33" customFormat="1" ht="40.5" customHeight="1" x14ac:dyDescent="0.25">
      <c r="B40" s="10" t="s">
        <v>52</v>
      </c>
      <c r="C40" s="175" t="s">
        <v>964</v>
      </c>
      <c r="D40" s="175"/>
      <c r="E40" s="175"/>
      <c r="F40" s="175"/>
      <c r="G40" s="175"/>
      <c r="H40" s="175"/>
      <c r="I40" s="175"/>
      <c r="J40" s="24"/>
      <c r="K40" s="49"/>
      <c r="L40" s="49"/>
    </row>
    <row r="41" spans="2:12" s="33" customFormat="1" ht="40.5" customHeight="1" x14ac:dyDescent="0.25">
      <c r="B41" s="10" t="s">
        <v>54</v>
      </c>
      <c r="C41" s="175" t="s">
        <v>886</v>
      </c>
      <c r="D41" s="175"/>
      <c r="E41" s="175"/>
      <c r="F41" s="175"/>
      <c r="G41" s="175"/>
      <c r="H41" s="175"/>
      <c r="I41" s="175"/>
      <c r="J41" s="24"/>
      <c r="K41" s="49"/>
      <c r="L41" s="49"/>
    </row>
    <row r="42" spans="2:12" s="33" customFormat="1" ht="40.5" customHeight="1" x14ac:dyDescent="0.25">
      <c r="B42" s="10" t="s">
        <v>108</v>
      </c>
      <c r="C42" s="204" t="s">
        <v>820</v>
      </c>
      <c r="D42" s="204"/>
      <c r="E42" s="204"/>
      <c r="F42" s="204"/>
      <c r="G42" s="204"/>
      <c r="H42" s="204"/>
      <c r="I42" s="204"/>
      <c r="J42" s="24"/>
      <c r="K42" s="49"/>
      <c r="L42" s="49"/>
    </row>
    <row r="43" spans="2:12" s="33" customFormat="1" ht="40.5" customHeight="1" x14ac:dyDescent="0.25">
      <c r="B43" s="10" t="s">
        <v>110</v>
      </c>
      <c r="C43" s="204" t="s">
        <v>125</v>
      </c>
      <c r="D43" s="204"/>
      <c r="E43" s="204"/>
      <c r="F43" s="204"/>
      <c r="G43" s="204"/>
      <c r="H43" s="204"/>
      <c r="I43" s="204"/>
      <c r="J43" s="24"/>
      <c r="K43" s="49"/>
      <c r="L43" s="49"/>
    </row>
    <row r="44" spans="2:12" s="33" customFormat="1" ht="40.5" customHeight="1" x14ac:dyDescent="0.25">
      <c r="B44" s="10" t="s">
        <v>290</v>
      </c>
      <c r="C44" s="175" t="s">
        <v>127</v>
      </c>
      <c r="D44" s="175"/>
      <c r="E44" s="175"/>
      <c r="F44" s="175"/>
      <c r="G44" s="175"/>
      <c r="H44" s="175"/>
      <c r="I44" s="175"/>
      <c r="J44" s="24"/>
      <c r="K44" s="49"/>
      <c r="L44" s="49"/>
    </row>
    <row r="45" spans="2:12" s="33" customFormat="1" ht="40.5" customHeight="1" x14ac:dyDescent="0.25">
      <c r="B45" s="10" t="s">
        <v>292</v>
      </c>
      <c r="C45" s="175" t="s">
        <v>200</v>
      </c>
      <c r="D45" s="175"/>
      <c r="E45" s="175"/>
      <c r="F45" s="175"/>
      <c r="G45" s="175"/>
      <c r="H45" s="175"/>
      <c r="I45" s="175"/>
      <c r="J45" s="24"/>
      <c r="K45" s="49"/>
      <c r="L45" s="49"/>
    </row>
    <row r="46" spans="2:12" s="33" customFormat="1" ht="40.5" customHeight="1" x14ac:dyDescent="0.25">
      <c r="B46" s="10" t="s">
        <v>294</v>
      </c>
      <c r="C46" s="175" t="s">
        <v>129</v>
      </c>
      <c r="D46" s="175"/>
      <c r="E46" s="175"/>
      <c r="F46" s="175"/>
      <c r="G46" s="175"/>
      <c r="H46" s="175"/>
      <c r="I46" s="175"/>
      <c r="J46" s="24"/>
      <c r="K46" s="49"/>
      <c r="L46" s="49"/>
    </row>
    <row r="47" spans="2:12" s="33" customFormat="1" ht="40.5" customHeight="1" x14ac:dyDescent="0.25">
      <c r="B47" s="10" t="s">
        <v>965</v>
      </c>
      <c r="C47" s="175" t="s">
        <v>966</v>
      </c>
      <c r="D47" s="175"/>
      <c r="E47" s="175"/>
      <c r="F47" s="175"/>
      <c r="G47" s="175"/>
      <c r="H47" s="175"/>
      <c r="I47" s="175"/>
      <c r="J47" s="24"/>
      <c r="K47" s="49"/>
      <c r="L47" s="49"/>
    </row>
    <row r="48" spans="2:12" s="33" customFormat="1" ht="40.5" customHeight="1" x14ac:dyDescent="0.25">
      <c r="B48" s="10" t="s">
        <v>967</v>
      </c>
      <c r="C48" s="175" t="s">
        <v>968</v>
      </c>
      <c r="D48" s="175"/>
      <c r="E48" s="175"/>
      <c r="F48" s="175"/>
      <c r="G48" s="175"/>
      <c r="H48" s="175"/>
      <c r="I48" s="175"/>
      <c r="J48" s="24"/>
      <c r="K48" s="49"/>
      <c r="L48" s="49"/>
    </row>
    <row r="49" spans="2:12" s="33" customFormat="1" ht="40.5" customHeight="1" x14ac:dyDescent="0.25">
      <c r="B49" s="10" t="s">
        <v>969</v>
      </c>
      <c r="C49" s="175" t="s">
        <v>207</v>
      </c>
      <c r="D49" s="175"/>
      <c r="E49" s="175"/>
      <c r="F49" s="175"/>
      <c r="G49" s="175"/>
      <c r="H49" s="175"/>
      <c r="I49" s="175"/>
      <c r="J49" s="12"/>
      <c r="K49" s="12"/>
      <c r="L49" s="12"/>
    </row>
    <row r="50" spans="2:12" s="33" customFormat="1" ht="40.5" customHeight="1" x14ac:dyDescent="0.25">
      <c r="B50" s="10" t="s">
        <v>970</v>
      </c>
      <c r="C50" s="175" t="s">
        <v>557</v>
      </c>
      <c r="D50" s="175"/>
      <c r="E50" s="175"/>
      <c r="F50" s="175"/>
      <c r="G50" s="175"/>
      <c r="H50" s="175"/>
      <c r="I50" s="175"/>
      <c r="J50" s="12"/>
      <c r="K50" s="12"/>
      <c r="L50" s="12"/>
    </row>
    <row r="51" spans="2:12" s="33" customFormat="1" ht="40.5" customHeight="1" x14ac:dyDescent="0.25">
      <c r="B51" s="10" t="s">
        <v>112</v>
      </c>
      <c r="C51" s="204" t="s">
        <v>831</v>
      </c>
      <c r="D51" s="204"/>
      <c r="E51" s="204"/>
      <c r="F51" s="204"/>
      <c r="G51" s="204"/>
      <c r="H51" s="204"/>
      <c r="I51" s="204"/>
      <c r="J51" s="12"/>
      <c r="K51" s="12"/>
      <c r="L51" s="12"/>
    </row>
    <row r="52" spans="2:12" s="33" customFormat="1" ht="40.5" customHeight="1" x14ac:dyDescent="0.25">
      <c r="B52" s="10" t="s">
        <v>113</v>
      </c>
      <c r="C52" s="204" t="s">
        <v>217</v>
      </c>
      <c r="D52" s="204"/>
      <c r="E52" s="204"/>
      <c r="F52" s="204"/>
      <c r="G52" s="204"/>
      <c r="H52" s="204"/>
      <c r="I52" s="204"/>
      <c r="J52" s="12"/>
      <c r="K52" s="12"/>
      <c r="L52" s="12"/>
    </row>
    <row r="53" spans="2:12" s="33" customFormat="1" ht="40.5" customHeight="1" x14ac:dyDescent="0.25">
      <c r="B53" s="10" t="s">
        <v>301</v>
      </c>
      <c r="C53" s="204" t="s">
        <v>219</v>
      </c>
      <c r="D53" s="204"/>
      <c r="E53" s="204"/>
      <c r="F53" s="204"/>
      <c r="G53" s="204"/>
      <c r="H53" s="204"/>
      <c r="I53" s="204"/>
      <c r="J53" s="12"/>
      <c r="K53" s="12"/>
      <c r="L53" s="12"/>
    </row>
    <row r="54" spans="2:12" s="33" customFormat="1" ht="40.5" customHeight="1" x14ac:dyDescent="0.25">
      <c r="B54" s="10" t="s">
        <v>302</v>
      </c>
      <c r="C54" s="204" t="s">
        <v>221</v>
      </c>
      <c r="D54" s="204"/>
      <c r="E54" s="204"/>
      <c r="F54" s="204"/>
      <c r="G54" s="204"/>
      <c r="H54" s="204"/>
      <c r="I54" s="204"/>
      <c r="J54" s="12"/>
      <c r="K54" s="12"/>
      <c r="L54" s="12"/>
    </row>
    <row r="55" spans="2:12" s="33" customFormat="1" ht="40.5" customHeight="1" x14ac:dyDescent="0.25">
      <c r="B55" s="10" t="s">
        <v>971</v>
      </c>
      <c r="C55" s="175" t="s">
        <v>833</v>
      </c>
      <c r="D55" s="175"/>
      <c r="E55" s="175"/>
      <c r="F55" s="175"/>
      <c r="G55" s="175"/>
      <c r="H55" s="175"/>
      <c r="I55" s="175"/>
      <c r="J55" s="12"/>
      <c r="K55" s="12"/>
      <c r="L55" s="12"/>
    </row>
    <row r="56" spans="2:12" s="33" customFormat="1" ht="40.5" customHeight="1" x14ac:dyDescent="0.25">
      <c r="B56" s="10" t="s">
        <v>115</v>
      </c>
      <c r="C56" s="175" t="s">
        <v>972</v>
      </c>
      <c r="D56" s="175"/>
      <c r="E56" s="175"/>
      <c r="F56" s="175"/>
      <c r="G56" s="175"/>
      <c r="H56" s="175"/>
      <c r="I56" s="175"/>
      <c r="J56" s="12"/>
      <c r="K56" s="12"/>
      <c r="L56" s="12"/>
    </row>
    <row r="57" spans="2:12" s="33" customFormat="1" ht="40.5" customHeight="1" x14ac:dyDescent="0.25">
      <c r="B57" s="10" t="s">
        <v>231</v>
      </c>
      <c r="C57" s="175" t="s">
        <v>821</v>
      </c>
      <c r="D57" s="175"/>
      <c r="E57" s="175"/>
      <c r="F57" s="175"/>
      <c r="G57" s="175"/>
      <c r="H57" s="175"/>
      <c r="I57" s="175"/>
      <c r="J57" s="12"/>
      <c r="K57" s="12"/>
      <c r="L57" s="12"/>
    </row>
    <row r="58" spans="2:12" s="33" customFormat="1" ht="40.5" customHeight="1" x14ac:dyDescent="0.25">
      <c r="B58" s="10" t="s">
        <v>116</v>
      </c>
      <c r="C58" s="175" t="s">
        <v>791</v>
      </c>
      <c r="D58" s="175"/>
      <c r="E58" s="175"/>
      <c r="F58" s="175"/>
      <c r="G58" s="175"/>
      <c r="H58" s="175"/>
      <c r="I58" s="175"/>
      <c r="J58" s="12"/>
      <c r="K58" s="12"/>
      <c r="L58" s="12"/>
    </row>
    <row r="59" spans="2:12" s="33" customFormat="1" ht="40.5" customHeight="1" x14ac:dyDescent="0.25">
      <c r="B59" s="10" t="s">
        <v>117</v>
      </c>
      <c r="C59" s="175" t="s">
        <v>823</v>
      </c>
      <c r="D59" s="175"/>
      <c r="E59" s="175"/>
      <c r="F59" s="175"/>
      <c r="G59" s="175"/>
      <c r="H59" s="175"/>
      <c r="I59" s="175"/>
      <c r="J59" s="12"/>
      <c r="K59" s="12"/>
      <c r="L59" s="12"/>
    </row>
    <row r="60" spans="2:12" s="33" customFormat="1" ht="40.5" customHeight="1" x14ac:dyDescent="0.25">
      <c r="B60" s="10" t="s">
        <v>118</v>
      </c>
      <c r="C60" s="175" t="s">
        <v>824</v>
      </c>
      <c r="D60" s="175"/>
      <c r="E60" s="175"/>
      <c r="F60" s="175"/>
      <c r="G60" s="175"/>
      <c r="H60" s="175"/>
      <c r="I60" s="175"/>
      <c r="J60" s="12"/>
      <c r="K60" s="12"/>
      <c r="L60" s="12"/>
    </row>
    <row r="61" spans="2:12" s="33" customFormat="1" ht="40.5" customHeight="1" x14ac:dyDescent="0.25">
      <c r="B61" s="10" t="s">
        <v>973</v>
      </c>
      <c r="C61" s="175" t="s">
        <v>974</v>
      </c>
      <c r="D61" s="175"/>
      <c r="E61" s="175"/>
      <c r="F61" s="175"/>
      <c r="G61" s="175"/>
      <c r="H61" s="175"/>
      <c r="I61" s="175"/>
      <c r="J61" s="12"/>
      <c r="K61" s="12"/>
      <c r="L61" s="12"/>
    </row>
    <row r="62" spans="2:12" s="33" customFormat="1" ht="40.5" customHeight="1" x14ac:dyDescent="0.25">
      <c r="B62" s="10" t="s">
        <v>975</v>
      </c>
      <c r="C62" s="175" t="s">
        <v>825</v>
      </c>
      <c r="D62" s="175"/>
      <c r="E62" s="175"/>
      <c r="F62" s="175"/>
      <c r="G62" s="175"/>
      <c r="H62" s="175"/>
      <c r="I62" s="175"/>
      <c r="J62" s="12"/>
      <c r="K62" s="12"/>
      <c r="L62" s="12"/>
    </row>
    <row r="63" spans="2:12" s="33" customFormat="1" ht="40.5" customHeight="1" x14ac:dyDescent="0.25">
      <c r="B63" s="10" t="s">
        <v>305</v>
      </c>
      <c r="C63" s="175" t="s">
        <v>976</v>
      </c>
      <c r="D63" s="175"/>
      <c r="E63" s="175"/>
      <c r="F63" s="175"/>
      <c r="G63" s="175"/>
      <c r="H63" s="175"/>
      <c r="I63" s="175"/>
      <c r="J63" s="12"/>
      <c r="K63" s="12"/>
      <c r="L63" s="12"/>
    </row>
    <row r="64" spans="2:12" s="33" customFormat="1" ht="40.5" customHeight="1" x14ac:dyDescent="0.25">
      <c r="B64" s="10" t="s">
        <v>816</v>
      </c>
      <c r="C64" s="175" t="s">
        <v>977</v>
      </c>
      <c r="D64" s="175"/>
      <c r="E64" s="175"/>
      <c r="F64" s="175"/>
      <c r="G64" s="175"/>
      <c r="H64" s="175"/>
      <c r="I64" s="175"/>
      <c r="J64" s="12"/>
      <c r="K64" s="12"/>
      <c r="L64" s="12"/>
    </row>
    <row r="65" spans="2:12" s="33" customFormat="1" ht="40.5" customHeight="1" x14ac:dyDescent="0.25">
      <c r="B65" s="10" t="s">
        <v>817</v>
      </c>
      <c r="C65" s="175" t="s">
        <v>460</v>
      </c>
      <c r="D65" s="175"/>
      <c r="E65" s="175"/>
      <c r="F65" s="175"/>
      <c r="G65" s="175"/>
      <c r="H65" s="175"/>
      <c r="I65" s="175"/>
      <c r="J65" s="12"/>
      <c r="K65" s="12"/>
      <c r="L65" s="12"/>
    </row>
    <row r="66" spans="2:12" s="33" customFormat="1" ht="40.5" customHeight="1" x14ac:dyDescent="0.25">
      <c r="B66" s="10" t="s">
        <v>978</v>
      </c>
      <c r="C66" s="175" t="s">
        <v>773</v>
      </c>
      <c r="D66" s="175"/>
      <c r="E66" s="175"/>
      <c r="F66" s="175"/>
      <c r="G66" s="175"/>
      <c r="H66" s="175"/>
      <c r="I66" s="175"/>
      <c r="J66" s="12"/>
      <c r="K66" s="12"/>
      <c r="L66" s="12"/>
    </row>
    <row r="67" spans="2:12" s="33" customFormat="1" ht="40.5" customHeight="1" x14ac:dyDescent="0.25">
      <c r="B67" s="10" t="s">
        <v>891</v>
      </c>
      <c r="C67" s="204" t="s">
        <v>979</v>
      </c>
      <c r="D67" s="204"/>
      <c r="E67" s="204"/>
      <c r="F67" s="204"/>
      <c r="G67" s="204"/>
      <c r="H67" s="204"/>
      <c r="I67" s="204"/>
      <c r="J67" s="12"/>
      <c r="K67" s="12"/>
      <c r="L67" s="12"/>
    </row>
    <row r="68" spans="2:12" s="33" customFormat="1" ht="40.5" customHeight="1" x14ac:dyDescent="0.25">
      <c r="B68" s="10" t="s">
        <v>901</v>
      </c>
      <c r="C68" s="175" t="s">
        <v>416</v>
      </c>
      <c r="D68" s="175"/>
      <c r="E68" s="175"/>
      <c r="F68" s="175"/>
      <c r="G68" s="175"/>
      <c r="H68" s="175"/>
      <c r="I68" s="175"/>
      <c r="J68" s="12"/>
      <c r="K68" s="12"/>
      <c r="L68" s="12"/>
    </row>
    <row r="69" spans="2:12" s="33" customFormat="1" ht="40.5" customHeight="1" x14ac:dyDescent="0.25">
      <c r="B69" s="10" t="s">
        <v>980</v>
      </c>
      <c r="C69" s="176" t="s">
        <v>597</v>
      </c>
      <c r="D69" s="177"/>
      <c r="E69" s="177"/>
      <c r="F69" s="177"/>
      <c r="G69" s="177"/>
      <c r="H69" s="177"/>
      <c r="I69" s="178"/>
      <c r="J69" s="12"/>
      <c r="K69" s="12"/>
      <c r="L69" s="12"/>
    </row>
    <row r="70" spans="2:12" s="33" customFormat="1" ht="40.5" customHeight="1" x14ac:dyDescent="0.25">
      <c r="B70" s="10" t="s">
        <v>903</v>
      </c>
      <c r="C70" s="176" t="s">
        <v>981</v>
      </c>
      <c r="D70" s="258"/>
      <c r="E70" s="258"/>
      <c r="F70" s="258"/>
      <c r="G70" s="258"/>
      <c r="H70" s="258"/>
      <c r="I70" s="259"/>
      <c r="J70" s="12"/>
      <c r="K70" s="12"/>
      <c r="L70" s="12"/>
    </row>
    <row r="71" spans="2:12" s="33" customFormat="1" ht="40.5" customHeight="1" x14ac:dyDescent="0.25">
      <c r="B71" s="10" t="s">
        <v>982</v>
      </c>
      <c r="C71" s="176" t="s">
        <v>943</v>
      </c>
      <c r="D71" s="258"/>
      <c r="E71" s="258"/>
      <c r="F71" s="258"/>
      <c r="G71" s="258"/>
      <c r="H71" s="258"/>
      <c r="I71" s="259"/>
      <c r="J71" s="12"/>
      <c r="K71" s="12"/>
      <c r="L71" s="12"/>
    </row>
    <row r="72" spans="2:12" s="33" customFormat="1" ht="40.5" customHeight="1" x14ac:dyDescent="0.25">
      <c r="B72" s="10" t="s">
        <v>983</v>
      </c>
      <c r="C72" s="176" t="s">
        <v>53</v>
      </c>
      <c r="D72" s="177"/>
      <c r="E72" s="177"/>
      <c r="F72" s="177"/>
      <c r="G72" s="177"/>
      <c r="H72" s="177"/>
      <c r="I72" s="178"/>
      <c r="J72" s="12"/>
      <c r="K72" s="12"/>
      <c r="L72" s="12"/>
    </row>
    <row r="73" spans="2:12" s="33" customFormat="1" ht="40.5" customHeight="1" x14ac:dyDescent="0.25">
      <c r="B73" s="26">
        <v>24</v>
      </c>
      <c r="C73" s="175" t="s">
        <v>55</v>
      </c>
      <c r="D73" s="175"/>
      <c r="E73" s="175"/>
      <c r="F73" s="175"/>
      <c r="G73" s="175"/>
      <c r="H73" s="175"/>
      <c r="I73" s="175"/>
      <c r="J73" s="12"/>
      <c r="K73" s="12"/>
      <c r="L73" s="12"/>
    </row>
    <row r="74" spans="2:12" s="33" customFormat="1" ht="40.5" customHeight="1" x14ac:dyDescent="0.25">
      <c r="B74" s="10" t="s">
        <v>984</v>
      </c>
      <c r="C74" s="175" t="s">
        <v>57</v>
      </c>
      <c r="D74" s="175"/>
      <c r="E74" s="175"/>
      <c r="F74" s="175"/>
      <c r="G74" s="175"/>
      <c r="H74" s="175"/>
      <c r="I74" s="175"/>
      <c r="J74" s="12"/>
      <c r="K74" s="12"/>
      <c r="L74" s="12"/>
    </row>
    <row r="75" spans="2:12" s="33" customFormat="1" ht="40.5" customHeight="1" x14ac:dyDescent="0.25">
      <c r="B75" s="10" t="s">
        <v>985</v>
      </c>
      <c r="C75" s="175" t="s">
        <v>59</v>
      </c>
      <c r="D75" s="175"/>
      <c r="E75" s="175"/>
      <c r="F75" s="175"/>
      <c r="G75" s="175"/>
      <c r="H75" s="175"/>
      <c r="I75" s="175"/>
      <c r="J75" s="12"/>
      <c r="K75" s="12"/>
      <c r="L75" s="12"/>
    </row>
    <row r="76" spans="2:12" ht="75" customHeight="1" x14ac:dyDescent="0.25">
      <c r="B76" s="174" t="s">
        <v>60</v>
      </c>
      <c r="C76" s="174"/>
      <c r="D76" s="174"/>
      <c r="E76" s="174"/>
      <c r="F76" s="174"/>
      <c r="G76" s="174"/>
      <c r="H76" s="174"/>
      <c r="I76" s="174"/>
      <c r="J76" s="171" t="s">
        <v>61</v>
      </c>
      <c r="K76" s="172"/>
      <c r="L76" s="173"/>
    </row>
  </sheetData>
  <mergeCells count="76">
    <mergeCell ref="C69:I69"/>
    <mergeCell ref="C72:I72"/>
    <mergeCell ref="B76:I76"/>
    <mergeCell ref="J76:L76"/>
    <mergeCell ref="C73:I73"/>
    <mergeCell ref="C74:I74"/>
    <mergeCell ref="C75:I75"/>
    <mergeCell ref="C70:I70"/>
    <mergeCell ref="C71:I71"/>
    <mergeCell ref="C56:I56"/>
    <mergeCell ref="C68:I68"/>
    <mergeCell ref="C57:I57"/>
    <mergeCell ref="C58:I58"/>
    <mergeCell ref="C59:I59"/>
    <mergeCell ref="C60:I60"/>
    <mergeCell ref="C61:I61"/>
    <mergeCell ref="C62:I62"/>
    <mergeCell ref="C63:I63"/>
    <mergeCell ref="C64:I64"/>
    <mergeCell ref="C65:I65"/>
    <mergeCell ref="C66:I66"/>
    <mergeCell ref="C67:I67"/>
    <mergeCell ref="C51:I51"/>
    <mergeCell ref="C52:I52"/>
    <mergeCell ref="C53:I53"/>
    <mergeCell ref="C54:I54"/>
    <mergeCell ref="C55:I55"/>
    <mergeCell ref="C46:I46"/>
    <mergeCell ref="C47:I47"/>
    <mergeCell ref="C48:I48"/>
    <mergeCell ref="C49:I49"/>
    <mergeCell ref="C50:I50"/>
    <mergeCell ref="C45:I45"/>
    <mergeCell ref="C35:I35"/>
    <mergeCell ref="C36:I36"/>
    <mergeCell ref="C37:I37"/>
    <mergeCell ref="C38:I38"/>
    <mergeCell ref="C39:I39"/>
    <mergeCell ref="C40:I40"/>
    <mergeCell ref="C41:I41"/>
    <mergeCell ref="C42:I42"/>
    <mergeCell ref="C43:I43"/>
    <mergeCell ref="C44:I44"/>
    <mergeCell ref="C34:I34"/>
    <mergeCell ref="C23:I23"/>
    <mergeCell ref="C24:I24"/>
    <mergeCell ref="C25:I25"/>
    <mergeCell ref="C26:I26"/>
    <mergeCell ref="C27:I27"/>
    <mergeCell ref="C28:I28"/>
    <mergeCell ref="C29:I29"/>
    <mergeCell ref="C30:I30"/>
    <mergeCell ref="C31:I31"/>
    <mergeCell ref="C32:I32"/>
    <mergeCell ref="C33:I33"/>
    <mergeCell ref="C22:I22"/>
    <mergeCell ref="C11:I11"/>
    <mergeCell ref="C12:I12"/>
    <mergeCell ref="C13:I13"/>
    <mergeCell ref="C14:I14"/>
    <mergeCell ref="C15:I15"/>
    <mergeCell ref="C16:I16"/>
    <mergeCell ref="C17:I17"/>
    <mergeCell ref="C18:I18"/>
    <mergeCell ref="C19:I19"/>
    <mergeCell ref="C20:I20"/>
    <mergeCell ref="C21:I21"/>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7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986</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987</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8" t="s">
        <v>8</v>
      </c>
      <c r="C11" s="197" t="s">
        <v>9</v>
      </c>
      <c r="D11" s="197"/>
      <c r="E11" s="197"/>
      <c r="F11" s="197"/>
      <c r="G11" s="197"/>
      <c r="H11" s="197"/>
      <c r="I11" s="197"/>
      <c r="J11" s="17" t="s">
        <v>10</v>
      </c>
      <c r="K11" s="17" t="s">
        <v>11</v>
      </c>
      <c r="L11" s="17" t="s">
        <v>12</v>
      </c>
    </row>
    <row r="12" spans="2:13" s="33" customFormat="1" ht="39" customHeight="1" x14ac:dyDescent="0.25">
      <c r="B12" s="10">
        <v>1</v>
      </c>
      <c r="C12" s="204" t="s">
        <v>857</v>
      </c>
      <c r="D12" s="204"/>
      <c r="E12" s="204"/>
      <c r="F12" s="204"/>
      <c r="G12" s="204"/>
      <c r="H12" s="204"/>
      <c r="I12" s="204"/>
      <c r="J12" s="24"/>
      <c r="K12" s="39"/>
      <c r="L12" s="39"/>
    </row>
    <row r="13" spans="2:13" s="33" customFormat="1" ht="39" customHeight="1" x14ac:dyDescent="0.25">
      <c r="B13" s="10" t="s">
        <v>65</v>
      </c>
      <c r="C13" s="204" t="s">
        <v>948</v>
      </c>
      <c r="D13" s="204"/>
      <c r="E13" s="204"/>
      <c r="F13" s="204"/>
      <c r="G13" s="204"/>
      <c r="H13" s="204"/>
      <c r="I13" s="204"/>
      <c r="J13" s="24"/>
      <c r="K13" s="39"/>
      <c r="L13" s="39"/>
    </row>
    <row r="14" spans="2:13" s="33" customFormat="1" ht="39" customHeight="1" x14ac:dyDescent="0.25">
      <c r="B14" s="10" t="s">
        <v>77</v>
      </c>
      <c r="C14" s="204" t="s">
        <v>949</v>
      </c>
      <c r="D14" s="204"/>
      <c r="E14" s="204"/>
      <c r="F14" s="204"/>
      <c r="G14" s="204"/>
      <c r="H14" s="204"/>
      <c r="I14" s="204"/>
      <c r="J14" s="24"/>
      <c r="K14" s="39"/>
      <c r="L14" s="39"/>
    </row>
    <row r="15" spans="2:13" s="33" customFormat="1" ht="39" customHeight="1" x14ac:dyDescent="0.25">
      <c r="B15" s="10">
        <v>2</v>
      </c>
      <c r="C15" s="204" t="s">
        <v>858</v>
      </c>
      <c r="D15" s="204"/>
      <c r="E15" s="204"/>
      <c r="F15" s="204"/>
      <c r="G15" s="204"/>
      <c r="H15" s="204"/>
      <c r="I15" s="204"/>
      <c r="J15" s="24"/>
      <c r="K15" s="39"/>
      <c r="L15" s="39"/>
    </row>
    <row r="16" spans="2:13" s="33" customFormat="1" ht="39" customHeight="1" x14ac:dyDescent="0.25">
      <c r="B16" s="10" t="s">
        <v>68</v>
      </c>
      <c r="C16" s="204" t="s">
        <v>859</v>
      </c>
      <c r="D16" s="204"/>
      <c r="E16" s="204"/>
      <c r="F16" s="204"/>
      <c r="G16" s="204"/>
      <c r="H16" s="204"/>
      <c r="I16" s="204"/>
      <c r="J16" s="24"/>
      <c r="K16" s="39"/>
      <c r="L16" s="39"/>
    </row>
    <row r="17" spans="2:12" s="33" customFormat="1" ht="39" customHeight="1" x14ac:dyDescent="0.25">
      <c r="B17" s="10" t="s">
        <v>392</v>
      </c>
      <c r="C17" s="204" t="s">
        <v>860</v>
      </c>
      <c r="D17" s="204"/>
      <c r="E17" s="204"/>
      <c r="F17" s="204"/>
      <c r="G17" s="204"/>
      <c r="H17" s="204"/>
      <c r="I17" s="204"/>
      <c r="J17" s="24"/>
      <c r="K17" s="39"/>
      <c r="L17" s="39"/>
    </row>
    <row r="18" spans="2:12" s="33" customFormat="1" ht="39" customHeight="1" x14ac:dyDescent="0.25">
      <c r="B18" s="10" t="s">
        <v>471</v>
      </c>
      <c r="C18" s="204" t="s">
        <v>861</v>
      </c>
      <c r="D18" s="204"/>
      <c r="E18" s="204"/>
      <c r="F18" s="204"/>
      <c r="G18" s="204"/>
      <c r="H18" s="204"/>
      <c r="I18" s="204"/>
      <c r="J18" s="24"/>
      <c r="K18" s="39"/>
      <c r="L18" s="39"/>
    </row>
    <row r="19" spans="2:12" s="33" customFormat="1" ht="39" customHeight="1" x14ac:dyDescent="0.25">
      <c r="B19" s="10" t="s">
        <v>534</v>
      </c>
      <c r="C19" s="204" t="s">
        <v>862</v>
      </c>
      <c r="D19" s="204"/>
      <c r="E19" s="204"/>
      <c r="F19" s="204"/>
      <c r="G19" s="204"/>
      <c r="H19" s="204"/>
      <c r="I19" s="204"/>
      <c r="J19" s="24"/>
      <c r="K19" s="39"/>
      <c r="L19" s="39"/>
    </row>
    <row r="20" spans="2:12" s="33" customFormat="1" ht="39" customHeight="1" x14ac:dyDescent="0.25">
      <c r="B20" s="10" t="s">
        <v>16</v>
      </c>
      <c r="C20" s="175" t="s">
        <v>988</v>
      </c>
      <c r="D20" s="175"/>
      <c r="E20" s="175"/>
      <c r="F20" s="175"/>
      <c r="G20" s="175"/>
      <c r="H20" s="175"/>
      <c r="I20" s="175"/>
      <c r="J20" s="24"/>
      <c r="K20" s="39"/>
      <c r="L20" s="39"/>
    </row>
    <row r="21" spans="2:12" s="33" customFormat="1" ht="39" customHeight="1" x14ac:dyDescent="0.25">
      <c r="B21" s="10" t="s">
        <v>18</v>
      </c>
      <c r="C21" s="204" t="s">
        <v>867</v>
      </c>
      <c r="D21" s="204"/>
      <c r="E21" s="204"/>
      <c r="F21" s="204"/>
      <c r="G21" s="204"/>
      <c r="H21" s="204"/>
      <c r="I21" s="204"/>
      <c r="J21" s="24"/>
      <c r="K21" s="39"/>
      <c r="L21" s="39"/>
    </row>
    <row r="22" spans="2:12" s="33" customFormat="1" ht="39" customHeight="1" x14ac:dyDescent="0.25">
      <c r="B22" s="10" t="s">
        <v>20</v>
      </c>
      <c r="C22" s="204" t="s">
        <v>868</v>
      </c>
      <c r="D22" s="204"/>
      <c r="E22" s="204"/>
      <c r="F22" s="204"/>
      <c r="G22" s="204"/>
      <c r="H22" s="204"/>
      <c r="I22" s="204"/>
      <c r="J22" s="24"/>
      <c r="K22" s="39"/>
      <c r="L22" s="39"/>
    </row>
    <row r="23" spans="2:12" s="33" customFormat="1" ht="39" customHeight="1" x14ac:dyDescent="0.25">
      <c r="B23" s="10" t="s">
        <v>22</v>
      </c>
      <c r="C23" s="204" t="s">
        <v>989</v>
      </c>
      <c r="D23" s="204"/>
      <c r="E23" s="204"/>
      <c r="F23" s="204"/>
      <c r="G23" s="204"/>
      <c r="H23" s="204"/>
      <c r="I23" s="204"/>
      <c r="J23" s="24"/>
      <c r="K23" s="39"/>
      <c r="L23" s="39"/>
    </row>
    <row r="24" spans="2:12" s="33" customFormat="1" ht="39" customHeight="1" x14ac:dyDescent="0.25">
      <c r="B24" s="10" t="s">
        <v>24</v>
      </c>
      <c r="C24" s="204" t="s">
        <v>990</v>
      </c>
      <c r="D24" s="204"/>
      <c r="E24" s="204"/>
      <c r="F24" s="204"/>
      <c r="G24" s="204"/>
      <c r="H24" s="204"/>
      <c r="I24" s="204"/>
      <c r="J24" s="24"/>
      <c r="K24" s="39"/>
      <c r="L24" s="39"/>
    </row>
    <row r="25" spans="2:12" s="33" customFormat="1" ht="39" customHeight="1" x14ac:dyDescent="0.25">
      <c r="B25" s="10" t="s">
        <v>26</v>
      </c>
      <c r="C25" s="204" t="s">
        <v>991</v>
      </c>
      <c r="D25" s="204"/>
      <c r="E25" s="204"/>
      <c r="F25" s="204"/>
      <c r="G25" s="204"/>
      <c r="H25" s="204"/>
      <c r="I25" s="204"/>
      <c r="J25" s="24"/>
      <c r="K25" s="39"/>
      <c r="L25" s="39"/>
    </row>
    <row r="26" spans="2:12" s="33" customFormat="1" ht="39" customHeight="1" x14ac:dyDescent="0.25">
      <c r="B26" s="10" t="s">
        <v>28</v>
      </c>
      <c r="C26" s="204" t="s">
        <v>992</v>
      </c>
      <c r="D26" s="204"/>
      <c r="E26" s="204"/>
      <c r="F26" s="204"/>
      <c r="G26" s="204"/>
      <c r="H26" s="204"/>
      <c r="I26" s="204"/>
      <c r="J26" s="24"/>
      <c r="K26" s="39"/>
      <c r="L26" s="39"/>
    </row>
    <row r="27" spans="2:12" s="33" customFormat="1" ht="39" customHeight="1" x14ac:dyDescent="0.25">
      <c r="B27" s="10" t="s">
        <v>30</v>
      </c>
      <c r="C27" s="204" t="s">
        <v>993</v>
      </c>
      <c r="D27" s="204"/>
      <c r="E27" s="204"/>
      <c r="F27" s="204"/>
      <c r="G27" s="204"/>
      <c r="H27" s="204"/>
      <c r="I27" s="204"/>
      <c r="J27" s="24"/>
      <c r="K27" s="39"/>
      <c r="L27" s="39"/>
    </row>
    <row r="28" spans="2:12" s="33" customFormat="1" ht="39" customHeight="1" x14ac:dyDescent="0.25">
      <c r="B28" s="10" t="s">
        <v>32</v>
      </c>
      <c r="C28" s="204" t="s">
        <v>994</v>
      </c>
      <c r="D28" s="204"/>
      <c r="E28" s="204"/>
      <c r="F28" s="204"/>
      <c r="G28" s="204"/>
      <c r="H28" s="204"/>
      <c r="I28" s="204"/>
      <c r="J28" s="24"/>
      <c r="K28" s="39"/>
      <c r="L28" s="39"/>
    </row>
    <row r="29" spans="2:12" s="33" customFormat="1" ht="39" customHeight="1" x14ac:dyDescent="0.25">
      <c r="B29" s="10" t="s">
        <v>44</v>
      </c>
      <c r="C29" s="175" t="s">
        <v>954</v>
      </c>
      <c r="D29" s="175"/>
      <c r="E29" s="175"/>
      <c r="F29" s="175"/>
      <c r="G29" s="175"/>
      <c r="H29" s="175"/>
      <c r="I29" s="175"/>
      <c r="J29" s="24"/>
      <c r="K29" s="39"/>
      <c r="L29" s="39"/>
    </row>
    <row r="30" spans="2:12" s="33" customFormat="1" ht="39" customHeight="1" x14ac:dyDescent="0.25">
      <c r="B30" s="10" t="s">
        <v>46</v>
      </c>
      <c r="C30" s="175" t="s">
        <v>876</v>
      </c>
      <c r="D30" s="175"/>
      <c r="E30" s="175"/>
      <c r="F30" s="175"/>
      <c r="G30" s="175"/>
      <c r="H30" s="175"/>
      <c r="I30" s="175"/>
      <c r="J30" s="24"/>
      <c r="K30" s="39"/>
      <c r="L30" s="39"/>
    </row>
    <row r="31" spans="2:12" s="33" customFormat="1" ht="39" customHeight="1" x14ac:dyDescent="0.25">
      <c r="B31" s="10" t="s">
        <v>48</v>
      </c>
      <c r="C31" s="204" t="s">
        <v>995</v>
      </c>
      <c r="D31" s="204"/>
      <c r="E31" s="204"/>
      <c r="F31" s="204"/>
      <c r="G31" s="204"/>
      <c r="H31" s="204"/>
      <c r="I31" s="204"/>
      <c r="J31" s="24"/>
      <c r="K31" s="39"/>
      <c r="L31" s="39"/>
    </row>
    <row r="32" spans="2:12" s="33" customFormat="1" ht="39" customHeight="1" x14ac:dyDescent="0.25">
      <c r="B32" s="10" t="s">
        <v>197</v>
      </c>
      <c r="C32" s="204" t="s">
        <v>782</v>
      </c>
      <c r="D32" s="204"/>
      <c r="E32" s="204"/>
      <c r="F32" s="204"/>
      <c r="G32" s="204"/>
      <c r="H32" s="204"/>
      <c r="I32" s="204"/>
      <c r="J32" s="24"/>
      <c r="K32" s="39"/>
      <c r="L32" s="39"/>
    </row>
    <row r="33" spans="2:12" s="33" customFormat="1" ht="39" customHeight="1" x14ac:dyDescent="0.25">
      <c r="B33" s="10" t="s">
        <v>268</v>
      </c>
      <c r="C33" s="204" t="s">
        <v>194</v>
      </c>
      <c r="D33" s="204"/>
      <c r="E33" s="204"/>
      <c r="F33" s="204"/>
      <c r="G33" s="204"/>
      <c r="H33" s="204"/>
      <c r="I33" s="204"/>
      <c r="J33" s="24"/>
      <c r="K33" s="39"/>
      <c r="L33" s="39"/>
    </row>
    <row r="34" spans="2:12" s="33" customFormat="1" ht="39" customHeight="1" x14ac:dyDescent="0.25">
      <c r="B34" s="10" t="s">
        <v>270</v>
      </c>
      <c r="C34" s="204" t="s">
        <v>878</v>
      </c>
      <c r="D34" s="204"/>
      <c r="E34" s="204"/>
      <c r="F34" s="204"/>
      <c r="G34" s="204"/>
      <c r="H34" s="204"/>
      <c r="I34" s="204"/>
      <c r="J34" s="24"/>
      <c r="K34" s="39"/>
      <c r="L34" s="39"/>
    </row>
    <row r="35" spans="2:12" s="33" customFormat="1" ht="39" customHeight="1" x14ac:dyDescent="0.25">
      <c r="B35" s="10" t="s">
        <v>272</v>
      </c>
      <c r="C35" s="204" t="s">
        <v>996</v>
      </c>
      <c r="D35" s="204"/>
      <c r="E35" s="204"/>
      <c r="F35" s="204"/>
      <c r="G35" s="204"/>
      <c r="H35" s="204"/>
      <c r="I35" s="204"/>
      <c r="J35" s="24"/>
      <c r="K35" s="39"/>
      <c r="L35" s="39"/>
    </row>
    <row r="36" spans="2:12" s="33" customFormat="1" ht="39" customHeight="1" x14ac:dyDescent="0.25">
      <c r="B36" s="10" t="s">
        <v>757</v>
      </c>
      <c r="C36" s="204" t="s">
        <v>997</v>
      </c>
      <c r="D36" s="204"/>
      <c r="E36" s="204"/>
      <c r="F36" s="204"/>
      <c r="G36" s="204"/>
      <c r="H36" s="204"/>
      <c r="I36" s="204"/>
      <c r="J36" s="24"/>
      <c r="K36" s="39"/>
      <c r="L36" s="39"/>
    </row>
    <row r="37" spans="2:12" s="33" customFormat="1" ht="39" customHeight="1" x14ac:dyDescent="0.25">
      <c r="B37" s="10" t="s">
        <v>998</v>
      </c>
      <c r="C37" s="175" t="s">
        <v>962</v>
      </c>
      <c r="D37" s="175"/>
      <c r="E37" s="175"/>
      <c r="F37" s="175"/>
      <c r="G37" s="175"/>
      <c r="H37" s="175"/>
      <c r="I37" s="175"/>
      <c r="J37" s="24"/>
      <c r="K37" s="39"/>
      <c r="L37" s="39"/>
    </row>
    <row r="38" spans="2:12" s="33" customFormat="1" ht="39" customHeight="1" x14ac:dyDescent="0.25">
      <c r="B38" s="10" t="s">
        <v>999</v>
      </c>
      <c r="C38" s="175" t="s">
        <v>883</v>
      </c>
      <c r="D38" s="175"/>
      <c r="E38" s="175"/>
      <c r="F38" s="175"/>
      <c r="G38" s="175"/>
      <c r="H38" s="175"/>
      <c r="I38" s="175"/>
      <c r="J38" s="24"/>
      <c r="K38" s="39"/>
      <c r="L38" s="39"/>
    </row>
    <row r="39" spans="2:12" s="33" customFormat="1" ht="39" customHeight="1" x14ac:dyDescent="0.25">
      <c r="B39" s="10" t="s">
        <v>50</v>
      </c>
      <c r="C39" s="175" t="s">
        <v>964</v>
      </c>
      <c r="D39" s="175"/>
      <c r="E39" s="175"/>
      <c r="F39" s="175"/>
      <c r="G39" s="175"/>
      <c r="H39" s="175"/>
      <c r="I39" s="175"/>
      <c r="J39" s="24"/>
      <c r="K39" s="39"/>
      <c r="L39" s="39"/>
    </row>
    <row r="40" spans="2:12" s="33" customFormat="1" ht="39" customHeight="1" x14ac:dyDescent="0.25">
      <c r="B40" s="10" t="s">
        <v>52</v>
      </c>
      <c r="C40" s="175" t="s">
        <v>886</v>
      </c>
      <c r="D40" s="175"/>
      <c r="E40" s="175"/>
      <c r="F40" s="175"/>
      <c r="G40" s="175"/>
      <c r="H40" s="175"/>
      <c r="I40" s="175"/>
      <c r="J40" s="24"/>
      <c r="K40" s="39"/>
      <c r="L40" s="39"/>
    </row>
    <row r="41" spans="2:12" s="33" customFormat="1" ht="39" customHeight="1" x14ac:dyDescent="0.25">
      <c r="B41" s="10" t="s">
        <v>105</v>
      </c>
      <c r="C41" s="201" t="s">
        <v>1000</v>
      </c>
      <c r="D41" s="202"/>
      <c r="E41" s="202"/>
      <c r="F41" s="202"/>
      <c r="G41" s="202"/>
      <c r="H41" s="202"/>
      <c r="I41" s="203"/>
      <c r="J41" s="24"/>
      <c r="K41" s="39"/>
      <c r="L41" s="39"/>
    </row>
    <row r="42" spans="2:12" s="33" customFormat="1" ht="39" customHeight="1" x14ac:dyDescent="0.25">
      <c r="B42" s="10" t="s">
        <v>54</v>
      </c>
      <c r="C42" s="204" t="s">
        <v>125</v>
      </c>
      <c r="D42" s="204"/>
      <c r="E42" s="204"/>
      <c r="F42" s="204"/>
      <c r="G42" s="204"/>
      <c r="H42" s="204"/>
      <c r="I42" s="204"/>
      <c r="J42" s="24"/>
      <c r="K42" s="39"/>
      <c r="L42" s="39"/>
    </row>
    <row r="43" spans="2:12" s="33" customFormat="1" ht="39" customHeight="1" x14ac:dyDescent="0.25">
      <c r="B43" s="10" t="s">
        <v>56</v>
      </c>
      <c r="C43" s="175" t="s">
        <v>1001</v>
      </c>
      <c r="D43" s="175"/>
      <c r="E43" s="175"/>
      <c r="F43" s="175"/>
      <c r="G43" s="175"/>
      <c r="H43" s="175"/>
      <c r="I43" s="175"/>
      <c r="J43" s="24"/>
      <c r="K43" s="39"/>
      <c r="L43" s="39"/>
    </row>
    <row r="44" spans="2:12" s="33" customFormat="1" ht="39" customHeight="1" x14ac:dyDescent="0.25">
      <c r="B44" s="10" t="s">
        <v>58</v>
      </c>
      <c r="C44" s="175" t="s">
        <v>200</v>
      </c>
      <c r="D44" s="175"/>
      <c r="E44" s="175"/>
      <c r="F44" s="175"/>
      <c r="G44" s="175"/>
      <c r="H44" s="175"/>
      <c r="I44" s="175"/>
      <c r="J44" s="24"/>
      <c r="K44" s="39"/>
      <c r="L44" s="39"/>
    </row>
    <row r="45" spans="2:12" s="33" customFormat="1" ht="39" customHeight="1" x14ac:dyDescent="0.25">
      <c r="B45" s="10" t="s">
        <v>213</v>
      </c>
      <c r="C45" s="175" t="s">
        <v>129</v>
      </c>
      <c r="D45" s="175"/>
      <c r="E45" s="175"/>
      <c r="F45" s="175"/>
      <c r="G45" s="175"/>
      <c r="H45" s="175"/>
      <c r="I45" s="175"/>
      <c r="J45" s="24"/>
      <c r="K45" s="39"/>
      <c r="L45" s="39"/>
    </row>
    <row r="46" spans="2:12" s="33" customFormat="1" ht="39" customHeight="1" x14ac:dyDescent="0.25">
      <c r="B46" s="10" t="s">
        <v>215</v>
      </c>
      <c r="C46" s="175" t="s">
        <v>966</v>
      </c>
      <c r="D46" s="175"/>
      <c r="E46" s="175"/>
      <c r="F46" s="175"/>
      <c r="G46" s="175"/>
      <c r="H46" s="175"/>
      <c r="I46" s="175"/>
      <c r="J46" s="24"/>
      <c r="K46" s="39"/>
      <c r="L46" s="39"/>
    </row>
    <row r="47" spans="2:12" s="33" customFormat="1" ht="39" customHeight="1" x14ac:dyDescent="0.25">
      <c r="B47" s="10" t="s">
        <v>735</v>
      </c>
      <c r="C47" s="175" t="s">
        <v>1002</v>
      </c>
      <c r="D47" s="175"/>
      <c r="E47" s="175"/>
      <c r="F47" s="175"/>
      <c r="G47" s="175"/>
      <c r="H47" s="175"/>
      <c r="I47" s="175"/>
      <c r="J47" s="24"/>
      <c r="K47" s="39"/>
      <c r="L47" s="39"/>
    </row>
    <row r="48" spans="2:12" s="33" customFormat="1" ht="39" customHeight="1" x14ac:dyDescent="0.25">
      <c r="B48" s="10" t="s">
        <v>737</v>
      </c>
      <c r="C48" s="175" t="s">
        <v>207</v>
      </c>
      <c r="D48" s="175"/>
      <c r="E48" s="175"/>
      <c r="F48" s="175"/>
      <c r="G48" s="175"/>
      <c r="H48" s="175"/>
      <c r="I48" s="175"/>
      <c r="J48" s="24"/>
      <c r="K48" s="39"/>
      <c r="L48" s="39"/>
    </row>
    <row r="49" spans="2:12" s="33" customFormat="1" ht="39" customHeight="1" x14ac:dyDescent="0.25">
      <c r="B49" s="10" t="s">
        <v>108</v>
      </c>
      <c r="C49" s="204" t="s">
        <v>1003</v>
      </c>
      <c r="D49" s="204"/>
      <c r="E49" s="204"/>
      <c r="F49" s="204"/>
      <c r="G49" s="204"/>
      <c r="H49" s="204"/>
      <c r="I49" s="204"/>
      <c r="J49" s="24"/>
      <c r="K49" s="39"/>
      <c r="L49" s="39"/>
    </row>
    <row r="50" spans="2:12" s="33" customFormat="1" ht="39" customHeight="1" x14ac:dyDescent="0.25">
      <c r="B50" s="10" t="s">
        <v>218</v>
      </c>
      <c r="C50" s="204" t="s">
        <v>1004</v>
      </c>
      <c r="D50" s="204"/>
      <c r="E50" s="204"/>
      <c r="F50" s="204"/>
      <c r="G50" s="204"/>
      <c r="H50" s="204"/>
      <c r="I50" s="204"/>
      <c r="J50" s="12"/>
      <c r="K50" s="12"/>
      <c r="L50" s="12"/>
    </row>
    <row r="51" spans="2:12" s="33" customFormat="1" ht="39" customHeight="1" x14ac:dyDescent="0.25">
      <c r="B51" s="10" t="s">
        <v>220</v>
      </c>
      <c r="C51" s="204" t="s">
        <v>1005</v>
      </c>
      <c r="D51" s="204"/>
      <c r="E51" s="204"/>
      <c r="F51" s="204"/>
      <c r="G51" s="204"/>
      <c r="H51" s="204"/>
      <c r="I51" s="204"/>
      <c r="J51" s="12"/>
      <c r="K51" s="12"/>
      <c r="L51" s="12"/>
    </row>
    <row r="52" spans="2:12" s="33" customFormat="1" ht="39" customHeight="1" x14ac:dyDescent="0.25">
      <c r="B52" s="10" t="s">
        <v>110</v>
      </c>
      <c r="C52" s="204" t="s">
        <v>1006</v>
      </c>
      <c r="D52" s="204"/>
      <c r="E52" s="204"/>
      <c r="F52" s="204"/>
      <c r="G52" s="204"/>
      <c r="H52" s="204"/>
      <c r="I52" s="204"/>
      <c r="J52" s="12"/>
      <c r="K52" s="12"/>
      <c r="L52" s="12"/>
    </row>
    <row r="53" spans="2:12" s="33" customFormat="1" ht="39" customHeight="1" x14ac:dyDescent="0.25">
      <c r="B53" s="10" t="s">
        <v>290</v>
      </c>
      <c r="C53" s="204" t="s">
        <v>212</v>
      </c>
      <c r="D53" s="204"/>
      <c r="E53" s="204"/>
      <c r="F53" s="204"/>
      <c r="G53" s="204"/>
      <c r="H53" s="204"/>
      <c r="I53" s="204"/>
      <c r="J53" s="12"/>
      <c r="K53" s="12"/>
      <c r="L53" s="12"/>
    </row>
    <row r="54" spans="2:12" s="33" customFormat="1" ht="39" customHeight="1" x14ac:dyDescent="0.25">
      <c r="B54" s="10" t="s">
        <v>112</v>
      </c>
      <c r="C54" s="204" t="s">
        <v>803</v>
      </c>
      <c r="D54" s="204"/>
      <c r="E54" s="204"/>
      <c r="F54" s="204"/>
      <c r="G54" s="204"/>
      <c r="H54" s="204"/>
      <c r="I54" s="204"/>
      <c r="J54" s="12"/>
      <c r="K54" s="12"/>
      <c r="L54" s="12"/>
    </row>
    <row r="55" spans="2:12" s="33" customFormat="1" ht="39" customHeight="1" x14ac:dyDescent="0.25">
      <c r="B55" s="10" t="s">
        <v>113</v>
      </c>
      <c r="C55" s="204" t="s">
        <v>217</v>
      </c>
      <c r="D55" s="204"/>
      <c r="E55" s="204"/>
      <c r="F55" s="204"/>
      <c r="G55" s="204"/>
      <c r="H55" s="204"/>
      <c r="I55" s="204"/>
      <c r="J55" s="12"/>
      <c r="K55" s="12"/>
      <c r="L55" s="12"/>
    </row>
    <row r="56" spans="2:12" s="33" customFormat="1" ht="39" customHeight="1" x14ac:dyDescent="0.25">
      <c r="B56" s="10" t="s">
        <v>301</v>
      </c>
      <c r="C56" s="204" t="s">
        <v>219</v>
      </c>
      <c r="D56" s="204"/>
      <c r="E56" s="204"/>
      <c r="F56" s="204"/>
      <c r="G56" s="204"/>
      <c r="H56" s="204"/>
      <c r="I56" s="204"/>
      <c r="J56" s="12"/>
      <c r="K56" s="12"/>
      <c r="L56" s="12"/>
    </row>
    <row r="57" spans="2:12" s="33" customFormat="1" ht="39" customHeight="1" x14ac:dyDescent="0.25">
      <c r="B57" s="10" t="s">
        <v>302</v>
      </c>
      <c r="C57" s="204" t="s">
        <v>221</v>
      </c>
      <c r="D57" s="204"/>
      <c r="E57" s="204"/>
      <c r="F57" s="204"/>
      <c r="G57" s="204"/>
      <c r="H57" s="204"/>
      <c r="I57" s="204"/>
      <c r="J57" s="12"/>
      <c r="K57" s="12"/>
      <c r="L57" s="12"/>
    </row>
    <row r="58" spans="2:12" s="33" customFormat="1" ht="39" customHeight="1" x14ac:dyDescent="0.25">
      <c r="B58" s="10" t="s">
        <v>971</v>
      </c>
      <c r="C58" s="175" t="s">
        <v>1007</v>
      </c>
      <c r="D58" s="175"/>
      <c r="E58" s="175"/>
      <c r="F58" s="175"/>
      <c r="G58" s="175"/>
      <c r="H58" s="175"/>
      <c r="I58" s="175"/>
      <c r="J58" s="12"/>
      <c r="K58" s="12"/>
      <c r="L58" s="12"/>
    </row>
    <row r="59" spans="2:12" s="33" customFormat="1" ht="39" customHeight="1" x14ac:dyDescent="0.25">
      <c r="B59" s="10" t="s">
        <v>115</v>
      </c>
      <c r="C59" s="175" t="s">
        <v>927</v>
      </c>
      <c r="D59" s="175"/>
      <c r="E59" s="175"/>
      <c r="F59" s="175"/>
      <c r="G59" s="175"/>
      <c r="H59" s="175"/>
      <c r="I59" s="175"/>
      <c r="J59" s="12"/>
      <c r="K59" s="12"/>
      <c r="L59" s="12"/>
    </row>
    <row r="60" spans="2:12" s="33" customFormat="1" ht="39" customHeight="1" x14ac:dyDescent="0.25">
      <c r="B60" s="10" t="s">
        <v>231</v>
      </c>
      <c r="C60" s="175" t="s">
        <v>1008</v>
      </c>
      <c r="D60" s="175"/>
      <c r="E60" s="175"/>
      <c r="F60" s="175"/>
      <c r="G60" s="175"/>
      <c r="H60" s="175"/>
      <c r="I60" s="175"/>
      <c r="J60" s="12"/>
      <c r="K60" s="12"/>
      <c r="L60" s="12"/>
    </row>
    <row r="61" spans="2:12" s="33" customFormat="1" ht="39" customHeight="1" x14ac:dyDescent="0.25">
      <c r="B61" s="10" t="s">
        <v>305</v>
      </c>
      <c r="C61" s="175" t="s">
        <v>834</v>
      </c>
      <c r="D61" s="175"/>
      <c r="E61" s="175"/>
      <c r="F61" s="175"/>
      <c r="G61" s="175"/>
      <c r="H61" s="175"/>
      <c r="I61" s="175"/>
      <c r="J61" s="12"/>
      <c r="K61" s="12"/>
      <c r="L61" s="12"/>
    </row>
    <row r="62" spans="2:12" s="33" customFormat="1" ht="39" customHeight="1" x14ac:dyDescent="0.25">
      <c r="B62" s="10" t="s">
        <v>816</v>
      </c>
      <c r="C62" s="175" t="s">
        <v>583</v>
      </c>
      <c r="D62" s="175"/>
      <c r="E62" s="175"/>
      <c r="F62" s="175"/>
      <c r="G62" s="175"/>
      <c r="H62" s="175"/>
      <c r="I62" s="175"/>
      <c r="J62" s="12"/>
      <c r="K62" s="12"/>
      <c r="L62" s="12"/>
    </row>
    <row r="63" spans="2:12" s="33" customFormat="1" ht="39" customHeight="1" x14ac:dyDescent="0.25">
      <c r="B63" s="10" t="s">
        <v>817</v>
      </c>
      <c r="C63" s="176" t="s">
        <v>736</v>
      </c>
      <c r="D63" s="177"/>
      <c r="E63" s="177"/>
      <c r="F63" s="177"/>
      <c r="G63" s="177"/>
      <c r="H63" s="177"/>
      <c r="I63" s="178"/>
      <c r="J63" s="12"/>
      <c r="K63" s="12"/>
      <c r="L63" s="12"/>
    </row>
    <row r="64" spans="2:12" s="33" customFormat="1" ht="39" customHeight="1" x14ac:dyDescent="0.25">
      <c r="B64" s="10" t="s">
        <v>891</v>
      </c>
      <c r="C64" s="176" t="s">
        <v>1009</v>
      </c>
      <c r="D64" s="258"/>
      <c r="E64" s="258"/>
      <c r="F64" s="258"/>
      <c r="G64" s="258"/>
      <c r="H64" s="258"/>
      <c r="I64" s="259"/>
      <c r="J64" s="12"/>
      <c r="K64" s="12"/>
      <c r="L64" s="12"/>
    </row>
    <row r="65" spans="2:12" s="33" customFormat="1" ht="39" customHeight="1" x14ac:dyDescent="0.25">
      <c r="B65" s="10" t="s">
        <v>893</v>
      </c>
      <c r="C65" s="176" t="s">
        <v>943</v>
      </c>
      <c r="D65" s="258"/>
      <c r="E65" s="258"/>
      <c r="F65" s="258"/>
      <c r="G65" s="258"/>
      <c r="H65" s="258"/>
      <c r="I65" s="259"/>
      <c r="J65" s="12"/>
      <c r="K65" s="12"/>
      <c r="L65" s="12"/>
    </row>
    <row r="66" spans="2:12" s="33" customFormat="1" ht="39" customHeight="1" x14ac:dyDescent="0.25">
      <c r="B66" s="10" t="s">
        <v>901</v>
      </c>
      <c r="C66" s="176" t="s">
        <v>53</v>
      </c>
      <c r="D66" s="177"/>
      <c r="E66" s="177"/>
      <c r="F66" s="177"/>
      <c r="G66" s="177"/>
      <c r="H66" s="177"/>
      <c r="I66" s="178"/>
      <c r="J66" s="12"/>
      <c r="K66" s="12"/>
      <c r="L66" s="12"/>
    </row>
    <row r="67" spans="2:12" s="33" customFormat="1" ht="39" customHeight="1" x14ac:dyDescent="0.25">
      <c r="B67" s="26">
        <v>22</v>
      </c>
      <c r="C67" s="175" t="s">
        <v>55</v>
      </c>
      <c r="D67" s="175"/>
      <c r="E67" s="175"/>
      <c r="F67" s="175"/>
      <c r="G67" s="175"/>
      <c r="H67" s="175"/>
      <c r="I67" s="175"/>
      <c r="J67" s="12"/>
      <c r="K67" s="12"/>
      <c r="L67" s="12"/>
    </row>
    <row r="68" spans="2:12" s="33" customFormat="1" ht="39" customHeight="1" x14ac:dyDescent="0.25">
      <c r="B68" s="10" t="s">
        <v>982</v>
      </c>
      <c r="C68" s="175" t="s">
        <v>57</v>
      </c>
      <c r="D68" s="175"/>
      <c r="E68" s="175"/>
      <c r="F68" s="175"/>
      <c r="G68" s="175"/>
      <c r="H68" s="175"/>
      <c r="I68" s="175"/>
      <c r="J68" s="12"/>
      <c r="K68" s="12"/>
      <c r="L68" s="12"/>
    </row>
    <row r="69" spans="2:12" s="33" customFormat="1" ht="39" customHeight="1" x14ac:dyDescent="0.25">
      <c r="B69" s="10" t="s">
        <v>1010</v>
      </c>
      <c r="C69" s="175" t="s">
        <v>59</v>
      </c>
      <c r="D69" s="175"/>
      <c r="E69" s="175"/>
      <c r="F69" s="175"/>
      <c r="G69" s="175"/>
      <c r="H69" s="175"/>
      <c r="I69" s="175"/>
      <c r="J69" s="12"/>
      <c r="K69" s="12"/>
      <c r="L69" s="12"/>
    </row>
    <row r="70" spans="2:12" ht="75" customHeight="1" x14ac:dyDescent="0.25">
      <c r="B70" s="174" t="s">
        <v>60</v>
      </c>
      <c r="C70" s="174"/>
      <c r="D70" s="174"/>
      <c r="E70" s="174"/>
      <c r="F70" s="174"/>
      <c r="G70" s="174"/>
      <c r="H70" s="174"/>
      <c r="I70" s="174"/>
      <c r="J70" s="171" t="s">
        <v>61</v>
      </c>
      <c r="K70" s="172"/>
      <c r="L70" s="173"/>
    </row>
  </sheetData>
  <mergeCells count="70">
    <mergeCell ref="C64:I64"/>
    <mergeCell ref="C65:I65"/>
    <mergeCell ref="C63:I63"/>
    <mergeCell ref="C66:I66"/>
    <mergeCell ref="J70:L70"/>
    <mergeCell ref="C41:I41"/>
    <mergeCell ref="C59:I59"/>
    <mergeCell ref="C60:I60"/>
    <mergeCell ref="C61:I61"/>
    <mergeCell ref="B70:I70"/>
    <mergeCell ref="C58:I58"/>
    <mergeCell ref="C62:I62"/>
    <mergeCell ref="C67:I67"/>
    <mergeCell ref="C68:I68"/>
    <mergeCell ref="C69:I69"/>
    <mergeCell ref="C57:I57"/>
    <mergeCell ref="C42:I42"/>
    <mergeCell ref="C43:I43"/>
    <mergeCell ref="C44:I44"/>
    <mergeCell ref="C45:I45"/>
    <mergeCell ref="C46:I46"/>
    <mergeCell ref="C52:I52"/>
    <mergeCell ref="C53:I53"/>
    <mergeCell ref="C54:I54"/>
    <mergeCell ref="C55:I55"/>
    <mergeCell ref="C56:I56"/>
    <mergeCell ref="C47:I47"/>
    <mergeCell ref="C48:I48"/>
    <mergeCell ref="C49:I49"/>
    <mergeCell ref="C50:I50"/>
    <mergeCell ref="C51:I51"/>
    <mergeCell ref="C40:I40"/>
    <mergeCell ref="C29:I29"/>
    <mergeCell ref="C30:I30"/>
    <mergeCell ref="C31:I31"/>
    <mergeCell ref="C32:I32"/>
    <mergeCell ref="C33:I33"/>
    <mergeCell ref="C34:I34"/>
    <mergeCell ref="C35:I35"/>
    <mergeCell ref="C36:I36"/>
    <mergeCell ref="C37:I37"/>
    <mergeCell ref="C38:I38"/>
    <mergeCell ref="C39:I39"/>
    <mergeCell ref="C28:I28"/>
    <mergeCell ref="C17:I17"/>
    <mergeCell ref="C18:I18"/>
    <mergeCell ref="C19:I19"/>
    <mergeCell ref="C20:I20"/>
    <mergeCell ref="C21:I21"/>
    <mergeCell ref="C22:I22"/>
    <mergeCell ref="C23:I23"/>
    <mergeCell ref="C24:I24"/>
    <mergeCell ref="C25:I25"/>
    <mergeCell ref="C26:I26"/>
    <mergeCell ref="C27:I27"/>
    <mergeCell ref="B2:C6"/>
    <mergeCell ref="D2:L6"/>
    <mergeCell ref="C16:I16"/>
    <mergeCell ref="B7:L7"/>
    <mergeCell ref="B8:C8"/>
    <mergeCell ref="D8:L8"/>
    <mergeCell ref="B9:C9"/>
    <mergeCell ref="D9:L9"/>
    <mergeCell ref="B10:C10"/>
    <mergeCell ref="D10:L10"/>
    <mergeCell ref="C11:I11"/>
    <mergeCell ref="C12:I12"/>
    <mergeCell ref="C13:I13"/>
    <mergeCell ref="C14:I14"/>
    <mergeCell ref="C15:I15"/>
  </mergeCells>
  <hyperlinks>
    <hyperlink ref="M2" location="'HARCAMA BİRİMLERİ ÖMK LİSTELERİ'!A1" display="Ana Sayfa"/>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1011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1012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9" customHeight="1" x14ac:dyDescent="0.25">
      <c r="B12" s="26">
        <v>1</v>
      </c>
      <c r="C12" s="219" t="s">
        <v>1013</v>
      </c>
      <c r="D12" s="219"/>
      <c r="E12" s="219"/>
      <c r="F12" s="219"/>
      <c r="G12" s="219"/>
      <c r="H12" s="219"/>
      <c r="I12" s="219"/>
      <c r="J12" s="24"/>
      <c r="K12" s="39"/>
      <c r="L12" s="39"/>
    </row>
    <row r="13" spans="2:13" s="33" customFormat="1" ht="45" customHeight="1" x14ac:dyDescent="0.25">
      <c r="B13" s="26">
        <v>2</v>
      </c>
      <c r="C13" s="219" t="s">
        <v>1014</v>
      </c>
      <c r="D13" s="219"/>
      <c r="E13" s="219"/>
      <c r="F13" s="219"/>
      <c r="G13" s="219"/>
      <c r="H13" s="219"/>
      <c r="I13" s="219"/>
      <c r="J13" s="24"/>
      <c r="K13" s="39"/>
      <c r="L13" s="39"/>
    </row>
    <row r="14" spans="2:13" s="33" customFormat="1" ht="53.25" customHeight="1" x14ac:dyDescent="0.25">
      <c r="B14" s="26">
        <v>3</v>
      </c>
      <c r="C14" s="219" t="s">
        <v>1015</v>
      </c>
      <c r="D14" s="219"/>
      <c r="E14" s="219"/>
      <c r="F14" s="219"/>
      <c r="G14" s="219"/>
      <c r="H14" s="219"/>
      <c r="I14" s="219"/>
      <c r="J14" s="24"/>
      <c r="K14" s="39"/>
      <c r="L14" s="39"/>
    </row>
    <row r="15" spans="2:13" s="33" customFormat="1" ht="29.25" customHeight="1" x14ac:dyDescent="0.25">
      <c r="B15" s="26">
        <v>4</v>
      </c>
      <c r="C15" s="219" t="s">
        <v>1016</v>
      </c>
      <c r="D15" s="219"/>
      <c r="E15" s="219"/>
      <c r="F15" s="219"/>
      <c r="G15" s="219"/>
      <c r="H15" s="219"/>
      <c r="I15" s="219"/>
      <c r="J15" s="24"/>
      <c r="K15" s="39"/>
      <c r="L15" s="39"/>
    </row>
    <row r="16" spans="2:13" s="33" customFormat="1" ht="29.25" customHeight="1" x14ac:dyDescent="0.25">
      <c r="B16" s="26">
        <v>5</v>
      </c>
      <c r="C16" s="219" t="s">
        <v>1017</v>
      </c>
      <c r="D16" s="219"/>
      <c r="E16" s="219"/>
      <c r="F16" s="219"/>
      <c r="G16" s="219"/>
      <c r="H16" s="219"/>
      <c r="I16" s="219"/>
      <c r="J16" s="24"/>
      <c r="K16" s="39"/>
      <c r="L16" s="39"/>
    </row>
    <row r="17" spans="2:12" s="33" customFormat="1" ht="29.25" customHeight="1" x14ac:dyDescent="0.25">
      <c r="B17" s="26">
        <v>6</v>
      </c>
      <c r="C17" s="219" t="s">
        <v>1018</v>
      </c>
      <c r="D17" s="219"/>
      <c r="E17" s="219"/>
      <c r="F17" s="219"/>
      <c r="G17" s="219"/>
      <c r="H17" s="219"/>
      <c r="I17" s="219"/>
      <c r="J17" s="24"/>
      <c r="K17" s="39"/>
      <c r="L17" s="39"/>
    </row>
    <row r="18" spans="2:12" s="33" customFormat="1" ht="55.5" customHeight="1" x14ac:dyDescent="0.25">
      <c r="B18" s="26">
        <v>7</v>
      </c>
      <c r="C18" s="219" t="s">
        <v>1019</v>
      </c>
      <c r="D18" s="219"/>
      <c r="E18" s="219"/>
      <c r="F18" s="219"/>
      <c r="G18" s="219"/>
      <c r="H18" s="219"/>
      <c r="I18" s="219"/>
      <c r="J18" s="24"/>
      <c r="K18" s="39"/>
      <c r="L18" s="39"/>
    </row>
    <row r="19" spans="2:12" s="33" customFormat="1" ht="55.5" customHeight="1" x14ac:dyDescent="0.25">
      <c r="B19" s="10" t="s">
        <v>246</v>
      </c>
      <c r="C19" s="220" t="s">
        <v>1020</v>
      </c>
      <c r="D19" s="258"/>
      <c r="E19" s="258"/>
      <c r="F19" s="258"/>
      <c r="G19" s="258"/>
      <c r="H19" s="258"/>
      <c r="I19" s="259"/>
      <c r="J19" s="24"/>
      <c r="K19" s="116"/>
      <c r="L19" s="116"/>
    </row>
    <row r="20" spans="2:12" s="33" customFormat="1" ht="39" customHeight="1" x14ac:dyDescent="0.25">
      <c r="B20" s="26">
        <v>8</v>
      </c>
      <c r="C20" s="219" t="s">
        <v>1021</v>
      </c>
      <c r="D20" s="219"/>
      <c r="E20" s="219"/>
      <c r="F20" s="219"/>
      <c r="G20" s="219"/>
      <c r="H20" s="219"/>
      <c r="I20" s="219"/>
      <c r="J20" s="24"/>
      <c r="K20" s="39"/>
      <c r="L20" s="39"/>
    </row>
    <row r="21" spans="2:12" s="33" customFormat="1" ht="39" customHeight="1" x14ac:dyDescent="0.25">
      <c r="B21" s="26">
        <v>9</v>
      </c>
      <c r="C21" s="219" t="s">
        <v>1022</v>
      </c>
      <c r="D21" s="219"/>
      <c r="E21" s="219"/>
      <c r="F21" s="219"/>
      <c r="G21" s="219"/>
      <c r="H21" s="219"/>
      <c r="I21" s="219"/>
      <c r="J21" s="24"/>
      <c r="K21" s="39"/>
      <c r="L21" s="39"/>
    </row>
    <row r="22" spans="2:12" s="33" customFormat="1" ht="39" customHeight="1" x14ac:dyDescent="0.25">
      <c r="B22" s="26">
        <v>10</v>
      </c>
      <c r="C22" s="219" t="s">
        <v>1023</v>
      </c>
      <c r="D22" s="219"/>
      <c r="E22" s="219"/>
      <c r="F22" s="219"/>
      <c r="G22" s="219"/>
      <c r="H22" s="219"/>
      <c r="I22" s="219"/>
      <c r="J22" s="24"/>
      <c r="K22" s="39"/>
      <c r="L22" s="39"/>
    </row>
    <row r="23" spans="2:12" s="33" customFormat="1" ht="51" customHeight="1" x14ac:dyDescent="0.25">
      <c r="B23" s="26">
        <v>11</v>
      </c>
      <c r="C23" s="219" t="s">
        <v>1024</v>
      </c>
      <c r="D23" s="219"/>
      <c r="E23" s="219"/>
      <c r="F23" s="219"/>
      <c r="G23" s="219"/>
      <c r="H23" s="219"/>
      <c r="I23" s="219"/>
      <c r="J23" s="24"/>
      <c r="K23" s="39"/>
      <c r="L23" s="39"/>
    </row>
    <row r="24" spans="2:12" s="33" customFormat="1" ht="31.5" customHeight="1" x14ac:dyDescent="0.25">
      <c r="B24" s="26">
        <v>12</v>
      </c>
      <c r="C24" s="219" t="s">
        <v>1025</v>
      </c>
      <c r="D24" s="219"/>
      <c r="E24" s="219"/>
      <c r="F24" s="219"/>
      <c r="G24" s="219"/>
      <c r="H24" s="219"/>
      <c r="I24" s="219"/>
      <c r="J24" s="24"/>
      <c r="K24" s="39"/>
      <c r="L24" s="39"/>
    </row>
    <row r="25" spans="2:12" s="33" customFormat="1" ht="31.5" customHeight="1" x14ac:dyDescent="0.25">
      <c r="B25" s="10" t="s">
        <v>56</v>
      </c>
      <c r="C25" s="220" t="s">
        <v>597</v>
      </c>
      <c r="D25" s="221"/>
      <c r="E25" s="221"/>
      <c r="F25" s="221"/>
      <c r="G25" s="221"/>
      <c r="H25" s="221"/>
      <c r="I25" s="222"/>
      <c r="J25" s="24"/>
      <c r="K25" s="77"/>
      <c r="L25" s="77"/>
    </row>
    <row r="26" spans="2:12" s="33" customFormat="1" ht="31.5" customHeight="1" x14ac:dyDescent="0.25">
      <c r="B26" s="10" t="s">
        <v>108</v>
      </c>
      <c r="C26" s="220" t="s">
        <v>430</v>
      </c>
      <c r="D26" s="221"/>
      <c r="E26" s="221"/>
      <c r="F26" s="221"/>
      <c r="G26" s="221"/>
      <c r="H26" s="221"/>
      <c r="I26" s="222"/>
      <c r="J26" s="24"/>
      <c r="K26" s="77"/>
      <c r="L26" s="77"/>
    </row>
    <row r="27" spans="2:12" s="33" customFormat="1" ht="31.5" customHeight="1" x14ac:dyDescent="0.25">
      <c r="B27" s="26">
        <v>14</v>
      </c>
      <c r="C27" s="219" t="s">
        <v>55</v>
      </c>
      <c r="D27" s="219"/>
      <c r="E27" s="219"/>
      <c r="F27" s="219"/>
      <c r="G27" s="219"/>
      <c r="H27" s="219"/>
      <c r="I27" s="219"/>
      <c r="J27" s="24"/>
      <c r="K27" s="39"/>
      <c r="L27" s="39"/>
    </row>
    <row r="28" spans="2:12" s="33" customFormat="1" ht="31.5" customHeight="1" x14ac:dyDescent="0.25">
      <c r="B28" s="10" t="s">
        <v>290</v>
      </c>
      <c r="C28" s="219" t="s">
        <v>57</v>
      </c>
      <c r="D28" s="219"/>
      <c r="E28" s="219"/>
      <c r="F28" s="219"/>
      <c r="G28" s="219"/>
      <c r="H28" s="219"/>
      <c r="I28" s="219"/>
      <c r="J28" s="24"/>
      <c r="K28" s="39"/>
      <c r="L28" s="39"/>
    </row>
    <row r="29" spans="2:12" s="33" customFormat="1" ht="31.5" customHeight="1" x14ac:dyDescent="0.25">
      <c r="B29" s="10" t="s">
        <v>292</v>
      </c>
      <c r="C29" s="175" t="s">
        <v>59</v>
      </c>
      <c r="D29" s="175"/>
      <c r="E29" s="175"/>
      <c r="F29" s="175"/>
      <c r="G29" s="175"/>
      <c r="H29" s="175"/>
      <c r="I29" s="175"/>
      <c r="J29" s="24"/>
      <c r="K29" s="39"/>
      <c r="L29" s="39"/>
    </row>
    <row r="30" spans="2:12" ht="75" customHeight="1" x14ac:dyDescent="0.25">
      <c r="B30" s="174" t="s">
        <v>60</v>
      </c>
      <c r="C30" s="174"/>
      <c r="D30" s="174"/>
      <c r="E30" s="174"/>
      <c r="F30" s="174"/>
      <c r="G30" s="174"/>
      <c r="H30" s="174"/>
      <c r="I30" s="174"/>
      <c r="J30" s="171" t="s">
        <v>61</v>
      </c>
      <c r="K30" s="172"/>
      <c r="L30" s="173"/>
    </row>
  </sheetData>
  <mergeCells count="30">
    <mergeCell ref="B10:C10"/>
    <mergeCell ref="D10:L10"/>
    <mergeCell ref="B2:C6"/>
    <mergeCell ref="B7:L7"/>
    <mergeCell ref="B8:C8"/>
    <mergeCell ref="D8:L8"/>
    <mergeCell ref="B9:C9"/>
    <mergeCell ref="D9:L9"/>
    <mergeCell ref="D2:L6"/>
    <mergeCell ref="C16:I16"/>
    <mergeCell ref="C17:I17"/>
    <mergeCell ref="C18:I18"/>
    <mergeCell ref="C20:I20"/>
    <mergeCell ref="C21:I21"/>
    <mergeCell ref="C19:I19"/>
    <mergeCell ref="C11:I11"/>
    <mergeCell ref="C12:I12"/>
    <mergeCell ref="C13:I13"/>
    <mergeCell ref="C14:I14"/>
    <mergeCell ref="C15:I15"/>
    <mergeCell ref="C23:I23"/>
    <mergeCell ref="C22:I22"/>
    <mergeCell ref="B30:I30"/>
    <mergeCell ref="J30:L30"/>
    <mergeCell ref="C24:I24"/>
    <mergeCell ref="C27:I27"/>
    <mergeCell ref="C28:I28"/>
    <mergeCell ref="C29:I29"/>
    <mergeCell ref="C25:I25"/>
    <mergeCell ref="C26:I26"/>
  </mergeCells>
  <hyperlinks>
    <hyperlink ref="M2" location="'HARCAMA BİRİMLERİ ÖMK LİSTELERİ'!A1" display="Ana Sayfa"/>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1026</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1027</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23.25" customHeight="1" x14ac:dyDescent="0.25">
      <c r="B12" s="26">
        <v>1</v>
      </c>
      <c r="C12" s="219" t="s">
        <v>323</v>
      </c>
      <c r="D12" s="219"/>
      <c r="E12" s="219"/>
      <c r="F12" s="219"/>
      <c r="G12" s="219"/>
      <c r="H12" s="219"/>
      <c r="I12" s="219"/>
      <c r="J12" s="24"/>
      <c r="K12" s="39"/>
      <c r="L12" s="39"/>
    </row>
    <row r="13" spans="2:13" s="33" customFormat="1" ht="23.25" customHeight="1" x14ac:dyDescent="0.25">
      <c r="B13" s="10" t="s">
        <v>65</v>
      </c>
      <c r="C13" s="219" t="s">
        <v>1028</v>
      </c>
      <c r="D13" s="219"/>
      <c r="E13" s="219"/>
      <c r="F13" s="219"/>
      <c r="G13" s="219"/>
      <c r="H13" s="219"/>
      <c r="I13" s="219"/>
      <c r="J13" s="24"/>
      <c r="K13" s="39"/>
      <c r="L13" s="39"/>
    </row>
    <row r="14" spans="2:13" s="33" customFormat="1" ht="41.25" customHeight="1" x14ac:dyDescent="0.25">
      <c r="B14" s="10" t="s">
        <v>77</v>
      </c>
      <c r="C14" s="219" t="s">
        <v>1029</v>
      </c>
      <c r="D14" s="219"/>
      <c r="E14" s="219"/>
      <c r="F14" s="219"/>
      <c r="G14" s="219"/>
      <c r="H14" s="219"/>
      <c r="I14" s="219"/>
      <c r="J14" s="24"/>
      <c r="K14" s="39"/>
      <c r="L14" s="39"/>
    </row>
    <row r="15" spans="2:13" s="33" customFormat="1" ht="23.25" customHeight="1" x14ac:dyDescent="0.25">
      <c r="B15" s="26">
        <v>2</v>
      </c>
      <c r="C15" s="219" t="s">
        <v>1030</v>
      </c>
      <c r="D15" s="219"/>
      <c r="E15" s="219"/>
      <c r="F15" s="219"/>
      <c r="G15" s="219"/>
      <c r="H15" s="219"/>
      <c r="I15" s="219"/>
      <c r="J15" s="24"/>
      <c r="K15" s="39"/>
      <c r="L15" s="39"/>
    </row>
    <row r="16" spans="2:13" s="33" customFormat="1" ht="37.5" customHeight="1" x14ac:dyDescent="0.25">
      <c r="B16" s="26">
        <v>3</v>
      </c>
      <c r="C16" s="220" t="s">
        <v>1015</v>
      </c>
      <c r="D16" s="221"/>
      <c r="E16" s="221"/>
      <c r="F16" s="221"/>
      <c r="G16" s="221"/>
      <c r="H16" s="221"/>
      <c r="I16" s="222"/>
      <c r="J16" s="24"/>
      <c r="K16" s="77"/>
      <c r="L16" s="77"/>
    </row>
    <row r="17" spans="2:12" s="33" customFormat="1" ht="23.25" customHeight="1" x14ac:dyDescent="0.25">
      <c r="B17" s="10" t="s">
        <v>124</v>
      </c>
      <c r="C17" s="219" t="s">
        <v>1031</v>
      </c>
      <c r="D17" s="219"/>
      <c r="E17" s="219"/>
      <c r="F17" s="219"/>
      <c r="G17" s="219"/>
      <c r="H17" s="219"/>
      <c r="I17" s="219"/>
      <c r="J17" s="24"/>
      <c r="K17" s="39"/>
      <c r="L17" s="39"/>
    </row>
    <row r="18" spans="2:12" s="33" customFormat="1" ht="23.25" customHeight="1" x14ac:dyDescent="0.25">
      <c r="B18" s="26">
        <v>4</v>
      </c>
      <c r="C18" s="219" t="s">
        <v>1032</v>
      </c>
      <c r="D18" s="219"/>
      <c r="E18" s="219"/>
      <c r="F18" s="219"/>
      <c r="G18" s="219"/>
      <c r="H18" s="219"/>
      <c r="I18" s="219"/>
      <c r="J18" s="24"/>
      <c r="K18" s="39"/>
      <c r="L18" s="39"/>
    </row>
    <row r="19" spans="2:12" s="33" customFormat="1" ht="35.25" customHeight="1" x14ac:dyDescent="0.25">
      <c r="B19" s="26">
        <v>5</v>
      </c>
      <c r="C19" s="219" t="s">
        <v>1033</v>
      </c>
      <c r="D19" s="219"/>
      <c r="E19" s="219"/>
      <c r="F19" s="219"/>
      <c r="G19" s="219"/>
      <c r="H19" s="219"/>
      <c r="I19" s="219"/>
      <c r="J19" s="24"/>
      <c r="K19" s="39"/>
      <c r="L19" s="39"/>
    </row>
    <row r="20" spans="2:12" s="33" customFormat="1" ht="23.25" customHeight="1" x14ac:dyDescent="0.25">
      <c r="B20" s="26">
        <v>6</v>
      </c>
      <c r="C20" s="219" t="s">
        <v>1034</v>
      </c>
      <c r="D20" s="219"/>
      <c r="E20" s="219"/>
      <c r="F20" s="219"/>
      <c r="G20" s="219"/>
      <c r="H20" s="219"/>
      <c r="I20" s="219"/>
      <c r="J20" s="24"/>
      <c r="K20" s="39"/>
      <c r="L20" s="39"/>
    </row>
    <row r="21" spans="2:12" s="33" customFormat="1" ht="23.25" customHeight="1" x14ac:dyDescent="0.25">
      <c r="B21" s="10" t="s">
        <v>24</v>
      </c>
      <c r="C21" s="220" t="s">
        <v>597</v>
      </c>
      <c r="D21" s="221"/>
      <c r="E21" s="221"/>
      <c r="F21" s="221"/>
      <c r="G21" s="221"/>
      <c r="H21" s="221"/>
      <c r="I21" s="222"/>
      <c r="J21" s="24"/>
      <c r="K21" s="77"/>
      <c r="L21" s="77"/>
    </row>
    <row r="22" spans="2:12" s="33" customFormat="1" ht="39.75" customHeight="1" x14ac:dyDescent="0.25">
      <c r="B22" s="10" t="s">
        <v>44</v>
      </c>
      <c r="C22" s="220" t="s">
        <v>53</v>
      </c>
      <c r="D22" s="221"/>
      <c r="E22" s="221"/>
      <c r="F22" s="221"/>
      <c r="G22" s="221"/>
      <c r="H22" s="221"/>
      <c r="I22" s="222"/>
      <c r="J22" s="24"/>
      <c r="K22" s="77"/>
      <c r="L22" s="77"/>
    </row>
    <row r="23" spans="2:12" s="33" customFormat="1" ht="23.25" customHeight="1" x14ac:dyDescent="0.25">
      <c r="B23" s="26">
        <v>8</v>
      </c>
      <c r="C23" s="175" t="s">
        <v>55</v>
      </c>
      <c r="D23" s="175"/>
      <c r="E23" s="175"/>
      <c r="F23" s="175"/>
      <c r="G23" s="175"/>
      <c r="H23" s="175"/>
      <c r="I23" s="175"/>
      <c r="J23" s="24"/>
      <c r="K23" s="39"/>
      <c r="L23" s="39"/>
    </row>
    <row r="24" spans="2:12" s="33" customFormat="1" ht="38.25" customHeight="1" x14ac:dyDescent="0.25">
      <c r="B24" s="10" t="s">
        <v>89</v>
      </c>
      <c r="C24" s="175" t="s">
        <v>57</v>
      </c>
      <c r="D24" s="175"/>
      <c r="E24" s="175"/>
      <c r="F24" s="175"/>
      <c r="G24" s="175"/>
      <c r="H24" s="175"/>
      <c r="I24" s="175"/>
      <c r="J24" s="24"/>
      <c r="K24" s="39"/>
      <c r="L24" s="39"/>
    </row>
    <row r="25" spans="2:12" s="33" customFormat="1" ht="23.25" customHeight="1" x14ac:dyDescent="0.25">
      <c r="B25" s="10" t="s">
        <v>90</v>
      </c>
      <c r="C25" s="175" t="s">
        <v>59</v>
      </c>
      <c r="D25" s="175"/>
      <c r="E25" s="175"/>
      <c r="F25" s="175"/>
      <c r="G25" s="175"/>
      <c r="H25" s="175"/>
      <c r="I25" s="175"/>
      <c r="J25" s="24"/>
      <c r="K25" s="39"/>
      <c r="L25" s="39"/>
    </row>
    <row r="26" spans="2:12" ht="75" customHeight="1" x14ac:dyDescent="0.25">
      <c r="B26" s="174" t="s">
        <v>60</v>
      </c>
      <c r="C26" s="174"/>
      <c r="D26" s="174"/>
      <c r="E26" s="174"/>
      <c r="F26" s="174"/>
      <c r="G26" s="174"/>
      <c r="H26" s="174"/>
      <c r="I26" s="174"/>
      <c r="J26" s="171" t="s">
        <v>61</v>
      </c>
      <c r="K26" s="172"/>
      <c r="L26" s="173"/>
    </row>
  </sheetData>
  <mergeCells count="26">
    <mergeCell ref="C12:I12"/>
    <mergeCell ref="B7:L7"/>
    <mergeCell ref="B8:C8"/>
    <mergeCell ref="D8:L8"/>
    <mergeCell ref="B9:C9"/>
    <mergeCell ref="D9:L9"/>
    <mergeCell ref="B2:C6"/>
    <mergeCell ref="D2:L6"/>
    <mergeCell ref="B10:C10"/>
    <mergeCell ref="D10:L10"/>
    <mergeCell ref="C11:I11"/>
    <mergeCell ref="C13:I13"/>
    <mergeCell ref="C14:I14"/>
    <mergeCell ref="C15:I15"/>
    <mergeCell ref="B26:I26"/>
    <mergeCell ref="J26:L26"/>
    <mergeCell ref="C24:I24"/>
    <mergeCell ref="C25:I25"/>
    <mergeCell ref="C23:I23"/>
    <mergeCell ref="C21:I21"/>
    <mergeCell ref="C22:I22"/>
    <mergeCell ref="C16:I16"/>
    <mergeCell ref="C17:I17"/>
    <mergeCell ref="C18:I18"/>
    <mergeCell ref="C19:I19"/>
    <mergeCell ref="C20:I20"/>
  </mergeCells>
  <hyperlinks>
    <hyperlink ref="M2" location="'HARCAMA BİRİMLERİ ÖMK LİSTELERİ'!A1" display="Ana Sayfa"/>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1035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1036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2" t="s">
        <v>10</v>
      </c>
      <c r="K11" s="22" t="s">
        <v>11</v>
      </c>
      <c r="L11" s="22" t="s">
        <v>12</v>
      </c>
    </row>
    <row r="12" spans="2:13" s="33" customFormat="1" ht="28.5" customHeight="1" x14ac:dyDescent="0.25">
      <c r="B12" s="52" t="s">
        <v>175</v>
      </c>
      <c r="C12" s="287" t="s">
        <v>1037</v>
      </c>
      <c r="D12" s="287"/>
      <c r="E12" s="287"/>
      <c r="F12" s="287"/>
      <c r="G12" s="287"/>
      <c r="H12" s="287"/>
      <c r="I12" s="287"/>
      <c r="J12" s="53"/>
      <c r="K12" s="54"/>
      <c r="L12" s="54"/>
    </row>
    <row r="13" spans="2:13" s="33" customFormat="1" ht="28.5" customHeight="1" x14ac:dyDescent="0.25">
      <c r="B13" s="52" t="s">
        <v>14</v>
      </c>
      <c r="C13" s="287" t="s">
        <v>1038</v>
      </c>
      <c r="D13" s="287"/>
      <c r="E13" s="287"/>
      <c r="F13" s="287"/>
      <c r="G13" s="287"/>
      <c r="H13" s="287"/>
      <c r="I13" s="287"/>
      <c r="J13" s="53"/>
      <c r="K13" s="54"/>
      <c r="L13" s="54"/>
    </row>
    <row r="14" spans="2:13" s="33" customFormat="1" ht="54.75" customHeight="1" x14ac:dyDescent="0.25">
      <c r="B14" s="52" t="s">
        <v>68</v>
      </c>
      <c r="C14" s="289" t="s">
        <v>1015</v>
      </c>
      <c r="D14" s="290"/>
      <c r="E14" s="290"/>
      <c r="F14" s="290"/>
      <c r="G14" s="290"/>
      <c r="H14" s="290"/>
      <c r="I14" s="291"/>
      <c r="J14" s="53"/>
      <c r="K14" s="54"/>
      <c r="L14" s="54"/>
    </row>
    <row r="15" spans="2:13" s="33" customFormat="1" ht="28.5" customHeight="1" x14ac:dyDescent="0.25">
      <c r="B15" s="52" t="s">
        <v>16</v>
      </c>
      <c r="C15" s="288" t="s">
        <v>1039</v>
      </c>
      <c r="D15" s="288"/>
      <c r="E15" s="288"/>
      <c r="F15" s="288"/>
      <c r="G15" s="288"/>
      <c r="H15" s="288"/>
      <c r="I15" s="288"/>
      <c r="J15" s="53"/>
      <c r="K15" s="54"/>
      <c r="L15" s="54"/>
    </row>
    <row r="16" spans="2:13" s="33" customFormat="1" ht="28.5" customHeight="1" x14ac:dyDescent="0.25">
      <c r="B16" s="52" t="s">
        <v>18</v>
      </c>
      <c r="C16" s="286" t="s">
        <v>1040</v>
      </c>
      <c r="D16" s="286"/>
      <c r="E16" s="286"/>
      <c r="F16" s="286"/>
      <c r="G16" s="286"/>
      <c r="H16" s="286"/>
      <c r="I16" s="286"/>
      <c r="J16" s="53"/>
      <c r="K16" s="54"/>
      <c r="L16" s="54"/>
    </row>
    <row r="17" spans="2:12" s="33" customFormat="1" ht="28.5" customHeight="1" x14ac:dyDescent="0.25">
      <c r="B17" s="52" t="s">
        <v>20</v>
      </c>
      <c r="C17" s="287" t="s">
        <v>1041</v>
      </c>
      <c r="D17" s="287"/>
      <c r="E17" s="287"/>
      <c r="F17" s="287"/>
      <c r="G17" s="287"/>
      <c r="H17" s="287"/>
      <c r="I17" s="287"/>
      <c r="J17" s="53"/>
      <c r="K17" s="54"/>
      <c r="L17" s="54"/>
    </row>
    <row r="18" spans="2:12" s="33" customFormat="1" ht="28.5" customHeight="1" x14ac:dyDescent="0.25">
      <c r="B18" s="52" t="s">
        <v>356</v>
      </c>
      <c r="C18" s="288" t="s">
        <v>1042</v>
      </c>
      <c r="D18" s="288"/>
      <c r="E18" s="288"/>
      <c r="F18" s="288"/>
      <c r="G18" s="288"/>
      <c r="H18" s="288"/>
      <c r="I18" s="288"/>
      <c r="J18" s="53"/>
      <c r="K18" s="54"/>
      <c r="L18" s="54"/>
    </row>
    <row r="19" spans="2:12" s="33" customFormat="1" ht="28.5" customHeight="1" x14ac:dyDescent="0.25">
      <c r="B19" s="52" t="s">
        <v>358</v>
      </c>
      <c r="C19" s="288" t="s">
        <v>1043</v>
      </c>
      <c r="D19" s="288"/>
      <c r="E19" s="288"/>
      <c r="F19" s="288"/>
      <c r="G19" s="288"/>
      <c r="H19" s="288"/>
      <c r="I19" s="288"/>
      <c r="J19" s="53"/>
      <c r="K19" s="54"/>
      <c r="L19" s="54"/>
    </row>
    <row r="20" spans="2:12" s="33" customFormat="1" ht="84" customHeight="1" x14ac:dyDescent="0.25">
      <c r="B20" s="52" t="s">
        <v>22</v>
      </c>
      <c r="C20" s="287" t="s">
        <v>1020</v>
      </c>
      <c r="D20" s="287"/>
      <c r="E20" s="287"/>
      <c r="F20" s="287"/>
      <c r="G20" s="287"/>
      <c r="H20" s="287"/>
      <c r="I20" s="287"/>
      <c r="J20" s="53"/>
      <c r="K20" s="54"/>
      <c r="L20" s="54"/>
    </row>
    <row r="21" spans="2:12" s="33" customFormat="1" ht="84" customHeight="1" x14ac:dyDescent="0.25">
      <c r="B21" s="119" t="s">
        <v>24</v>
      </c>
      <c r="C21" s="292" t="s">
        <v>1044</v>
      </c>
      <c r="D21" s="211"/>
      <c r="E21" s="211"/>
      <c r="F21" s="211"/>
      <c r="G21" s="211"/>
      <c r="H21" s="211"/>
      <c r="I21" s="212"/>
      <c r="J21" s="53"/>
      <c r="K21" s="54"/>
      <c r="L21" s="54"/>
    </row>
    <row r="22" spans="2:12" s="33" customFormat="1" ht="42.75" customHeight="1" x14ac:dyDescent="0.25">
      <c r="B22" s="52" t="s">
        <v>44</v>
      </c>
      <c r="C22" s="289" t="s">
        <v>53</v>
      </c>
      <c r="D22" s="290"/>
      <c r="E22" s="290"/>
      <c r="F22" s="290"/>
      <c r="G22" s="290"/>
      <c r="H22" s="290"/>
      <c r="I22" s="291"/>
      <c r="J22" s="53"/>
      <c r="K22" s="54"/>
      <c r="L22" s="54"/>
    </row>
    <row r="23" spans="2:12" s="33" customFormat="1" ht="36" customHeight="1" x14ac:dyDescent="0.25">
      <c r="B23" s="52" t="s">
        <v>46</v>
      </c>
      <c r="C23" s="287" t="s">
        <v>55</v>
      </c>
      <c r="D23" s="287"/>
      <c r="E23" s="287"/>
      <c r="F23" s="287"/>
      <c r="G23" s="287"/>
      <c r="H23" s="287"/>
      <c r="I23" s="287"/>
      <c r="J23" s="53"/>
      <c r="K23" s="54"/>
      <c r="L23" s="54"/>
    </row>
    <row r="24" spans="2:12" s="33" customFormat="1" ht="48" customHeight="1" x14ac:dyDescent="0.25">
      <c r="B24" s="52" t="s">
        <v>89</v>
      </c>
      <c r="C24" s="287" t="s">
        <v>57</v>
      </c>
      <c r="D24" s="287"/>
      <c r="E24" s="287"/>
      <c r="F24" s="287"/>
      <c r="G24" s="287"/>
      <c r="H24" s="287"/>
      <c r="I24" s="287"/>
      <c r="J24" s="53"/>
      <c r="K24" s="54"/>
      <c r="L24" s="54"/>
    </row>
    <row r="25" spans="2:12" s="33" customFormat="1" ht="30.75" customHeight="1" x14ac:dyDescent="0.25">
      <c r="B25" s="52" t="s">
        <v>90</v>
      </c>
      <c r="C25" s="287" t="s">
        <v>59</v>
      </c>
      <c r="D25" s="287"/>
      <c r="E25" s="287"/>
      <c r="F25" s="287"/>
      <c r="G25" s="287"/>
      <c r="H25" s="287"/>
      <c r="I25" s="287"/>
      <c r="J25" s="53"/>
      <c r="K25" s="54"/>
      <c r="L25" s="54"/>
    </row>
    <row r="26" spans="2:12" ht="75" customHeight="1" x14ac:dyDescent="0.25">
      <c r="B26" s="174" t="s">
        <v>60</v>
      </c>
      <c r="C26" s="174"/>
      <c r="D26" s="174"/>
      <c r="E26" s="174"/>
      <c r="F26" s="174"/>
      <c r="G26" s="174"/>
      <c r="H26" s="174"/>
      <c r="I26" s="174"/>
      <c r="J26" s="171" t="s">
        <v>61</v>
      </c>
      <c r="K26" s="172"/>
      <c r="L26" s="173"/>
    </row>
  </sheetData>
  <mergeCells count="26">
    <mergeCell ref="B26:I26"/>
    <mergeCell ref="J26:L26"/>
    <mergeCell ref="C16:I16"/>
    <mergeCell ref="C12:I12"/>
    <mergeCell ref="C13:I13"/>
    <mergeCell ref="C24:I24"/>
    <mergeCell ref="C25:I25"/>
    <mergeCell ref="C17:I17"/>
    <mergeCell ref="C18:I18"/>
    <mergeCell ref="C19:I19"/>
    <mergeCell ref="C20:I20"/>
    <mergeCell ref="C23:I23"/>
    <mergeCell ref="C15:I15"/>
    <mergeCell ref="C22:I22"/>
    <mergeCell ref="C14:I14"/>
    <mergeCell ref="C21:I21"/>
    <mergeCell ref="B2:C6"/>
    <mergeCell ref="D2:L6"/>
    <mergeCell ref="C11:I11"/>
    <mergeCell ref="B7:L7"/>
    <mergeCell ref="B8:C8"/>
    <mergeCell ref="D8:L8"/>
    <mergeCell ref="B9:C9"/>
    <mergeCell ref="D9:L9"/>
    <mergeCell ref="B10:C10"/>
    <mergeCell ref="D10:L10"/>
  </mergeCells>
  <hyperlinks>
    <hyperlink ref="M2" location="'HARCAMA BİRİMLERİ ÖMK LİSTELERİ'!A1" display="Ana Sayfa"/>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1045</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1046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42.75" customHeight="1" x14ac:dyDescent="0.25">
      <c r="B12" s="26">
        <v>1</v>
      </c>
      <c r="C12" s="219" t="s">
        <v>1047</v>
      </c>
      <c r="D12" s="219"/>
      <c r="E12" s="219"/>
      <c r="F12" s="219"/>
      <c r="G12" s="219"/>
      <c r="H12" s="219"/>
      <c r="I12" s="219"/>
      <c r="J12" s="24"/>
      <c r="K12" s="39"/>
      <c r="L12" s="39"/>
    </row>
    <row r="13" spans="2:13" s="33" customFormat="1" ht="42.75" customHeight="1" x14ac:dyDescent="0.25">
      <c r="B13" s="26">
        <v>2</v>
      </c>
      <c r="C13" s="219" t="s">
        <v>1048</v>
      </c>
      <c r="D13" s="219"/>
      <c r="E13" s="219"/>
      <c r="F13" s="219"/>
      <c r="G13" s="219"/>
      <c r="H13" s="219"/>
      <c r="I13" s="219"/>
      <c r="J13" s="24"/>
      <c r="K13" s="39"/>
      <c r="L13" s="39"/>
    </row>
    <row r="14" spans="2:13" s="33" customFormat="1" ht="42.75" customHeight="1" x14ac:dyDescent="0.25">
      <c r="B14" s="26">
        <v>3</v>
      </c>
      <c r="C14" s="219" t="s">
        <v>1040</v>
      </c>
      <c r="D14" s="219"/>
      <c r="E14" s="219"/>
      <c r="F14" s="219"/>
      <c r="G14" s="219"/>
      <c r="H14" s="219"/>
      <c r="I14" s="219"/>
      <c r="J14" s="24"/>
      <c r="K14" s="39"/>
      <c r="L14" s="39"/>
    </row>
    <row r="15" spans="2:13" s="33" customFormat="1" ht="42.75" customHeight="1" x14ac:dyDescent="0.25">
      <c r="B15" s="26">
        <v>4</v>
      </c>
      <c r="C15" s="219" t="s">
        <v>1049</v>
      </c>
      <c r="D15" s="219"/>
      <c r="E15" s="219"/>
      <c r="F15" s="219"/>
      <c r="G15" s="219"/>
      <c r="H15" s="219"/>
      <c r="I15" s="219"/>
      <c r="J15" s="24"/>
      <c r="K15" s="39"/>
      <c r="L15" s="39"/>
    </row>
    <row r="16" spans="2:13" s="33" customFormat="1" ht="105" customHeight="1" x14ac:dyDescent="0.25">
      <c r="B16" s="26">
        <v>5</v>
      </c>
      <c r="C16" s="219" t="s">
        <v>1050</v>
      </c>
      <c r="D16" s="219"/>
      <c r="E16" s="219"/>
      <c r="F16" s="219"/>
      <c r="G16" s="219"/>
      <c r="H16" s="219"/>
      <c r="I16" s="219"/>
      <c r="J16" s="24"/>
      <c r="K16" s="39"/>
      <c r="L16" s="39"/>
    </row>
    <row r="17" spans="2:12" s="33" customFormat="1" ht="87" customHeight="1" x14ac:dyDescent="0.25">
      <c r="B17" s="26">
        <v>6</v>
      </c>
      <c r="C17" s="219" t="s">
        <v>1051</v>
      </c>
      <c r="D17" s="219"/>
      <c r="E17" s="219"/>
      <c r="F17" s="219"/>
      <c r="G17" s="219"/>
      <c r="H17" s="219"/>
      <c r="I17" s="219"/>
      <c r="J17" s="24"/>
      <c r="K17" s="39"/>
      <c r="L17" s="39"/>
    </row>
    <row r="18" spans="2:12" s="33" customFormat="1" ht="42.75" customHeight="1" x14ac:dyDescent="0.25">
      <c r="B18" s="26">
        <v>7</v>
      </c>
      <c r="C18" s="219" t="s">
        <v>1052</v>
      </c>
      <c r="D18" s="219"/>
      <c r="E18" s="219"/>
      <c r="F18" s="219"/>
      <c r="G18" s="219"/>
      <c r="H18" s="219"/>
      <c r="I18" s="219"/>
      <c r="J18" s="24"/>
      <c r="K18" s="39"/>
      <c r="L18" s="39"/>
    </row>
    <row r="19" spans="2:12" s="33" customFormat="1" ht="42.75" customHeight="1" x14ac:dyDescent="0.25">
      <c r="B19" s="26">
        <v>8</v>
      </c>
      <c r="C19" s="219" t="s">
        <v>1053</v>
      </c>
      <c r="D19" s="219"/>
      <c r="E19" s="219"/>
      <c r="F19" s="219"/>
      <c r="G19" s="219"/>
      <c r="H19" s="219"/>
      <c r="I19" s="219"/>
      <c r="J19" s="24"/>
      <c r="K19" s="39"/>
      <c r="L19" s="39"/>
    </row>
    <row r="20" spans="2:12" s="33" customFormat="1" ht="42.75" customHeight="1" x14ac:dyDescent="0.25">
      <c r="B20" s="26">
        <v>9</v>
      </c>
      <c r="C20" s="219" t="s">
        <v>1054</v>
      </c>
      <c r="D20" s="219"/>
      <c r="E20" s="219"/>
      <c r="F20" s="219"/>
      <c r="G20" s="219"/>
      <c r="H20" s="219"/>
      <c r="I20" s="219"/>
      <c r="J20" s="24"/>
      <c r="K20" s="39"/>
      <c r="L20" s="39"/>
    </row>
    <row r="21" spans="2:12" s="33" customFormat="1" ht="75.75" customHeight="1" x14ac:dyDescent="0.25">
      <c r="B21" s="26">
        <v>10</v>
      </c>
      <c r="C21" s="220" t="s">
        <v>1055</v>
      </c>
      <c r="D21" s="221"/>
      <c r="E21" s="221"/>
      <c r="F21" s="221"/>
      <c r="G21" s="221"/>
      <c r="H21" s="221"/>
      <c r="I21" s="222"/>
      <c r="J21" s="24"/>
      <c r="K21" s="39"/>
      <c r="L21" s="39"/>
    </row>
    <row r="22" spans="2:12" s="33" customFormat="1" ht="69.75" customHeight="1" x14ac:dyDescent="0.25">
      <c r="B22" s="26">
        <v>11</v>
      </c>
      <c r="C22" s="220" t="s">
        <v>1056</v>
      </c>
      <c r="D22" s="221"/>
      <c r="E22" s="221"/>
      <c r="F22" s="221"/>
      <c r="G22" s="221"/>
      <c r="H22" s="221"/>
      <c r="I22" s="222"/>
      <c r="J22" s="24"/>
      <c r="K22" s="39"/>
      <c r="L22" s="39"/>
    </row>
    <row r="23" spans="2:12" s="33" customFormat="1" ht="42.75" customHeight="1" x14ac:dyDescent="0.25">
      <c r="B23" s="26">
        <v>12</v>
      </c>
      <c r="C23" s="213" t="s">
        <v>1041</v>
      </c>
      <c r="D23" s="213"/>
      <c r="E23" s="213"/>
      <c r="F23" s="213"/>
      <c r="G23" s="213"/>
      <c r="H23" s="213"/>
      <c r="I23" s="213"/>
      <c r="J23" s="24"/>
      <c r="K23" s="39"/>
      <c r="L23" s="39"/>
    </row>
    <row r="24" spans="2:12" s="33" customFormat="1" ht="42.75" customHeight="1" x14ac:dyDescent="0.25">
      <c r="B24" s="10" t="s">
        <v>56</v>
      </c>
      <c r="C24" s="214" t="s">
        <v>1042</v>
      </c>
      <c r="D24" s="214"/>
      <c r="E24" s="214"/>
      <c r="F24" s="214"/>
      <c r="G24" s="214"/>
      <c r="H24" s="214"/>
      <c r="I24" s="214"/>
      <c r="J24" s="24"/>
      <c r="K24" s="39"/>
      <c r="L24" s="39"/>
    </row>
    <row r="25" spans="2:12" s="33" customFormat="1" ht="42.75" customHeight="1" x14ac:dyDescent="0.25">
      <c r="B25" s="10" t="s">
        <v>58</v>
      </c>
      <c r="C25" s="214" t="s">
        <v>1043</v>
      </c>
      <c r="D25" s="214"/>
      <c r="E25" s="214"/>
      <c r="F25" s="214"/>
      <c r="G25" s="214"/>
      <c r="H25" s="214"/>
      <c r="I25" s="214"/>
      <c r="J25" s="24"/>
      <c r="K25" s="39"/>
      <c r="L25" s="39"/>
    </row>
    <row r="26" spans="2:12" s="33" customFormat="1" ht="42.75" customHeight="1" x14ac:dyDescent="0.25">
      <c r="B26" s="10" t="s">
        <v>108</v>
      </c>
      <c r="C26" s="176" t="s">
        <v>53</v>
      </c>
      <c r="D26" s="177"/>
      <c r="E26" s="177"/>
      <c r="F26" s="177"/>
      <c r="G26" s="177"/>
      <c r="H26" s="177"/>
      <c r="I26" s="178"/>
      <c r="J26" s="24"/>
      <c r="K26" s="77"/>
      <c r="L26" s="77"/>
    </row>
    <row r="27" spans="2:12" s="33" customFormat="1" ht="42.75" customHeight="1" x14ac:dyDescent="0.25">
      <c r="B27" s="10" t="s">
        <v>110</v>
      </c>
      <c r="C27" s="198" t="s">
        <v>55</v>
      </c>
      <c r="D27" s="199"/>
      <c r="E27" s="199"/>
      <c r="F27" s="199"/>
      <c r="G27" s="199"/>
      <c r="H27" s="199"/>
      <c r="I27" s="200"/>
      <c r="J27" s="24"/>
      <c r="K27" s="39"/>
      <c r="L27" s="39"/>
    </row>
    <row r="28" spans="2:12" s="33" customFormat="1" ht="42.75" customHeight="1" x14ac:dyDescent="0.25">
      <c r="B28" s="10" t="s">
        <v>112</v>
      </c>
      <c r="C28" s="198" t="s">
        <v>57</v>
      </c>
      <c r="D28" s="199"/>
      <c r="E28" s="199"/>
      <c r="F28" s="199"/>
      <c r="G28" s="199"/>
      <c r="H28" s="199"/>
      <c r="I28" s="200"/>
      <c r="J28" s="24"/>
      <c r="K28" s="39"/>
      <c r="L28" s="39"/>
    </row>
    <row r="29" spans="2:12" s="33" customFormat="1" ht="42.75" customHeight="1" x14ac:dyDescent="0.25">
      <c r="B29" s="26">
        <v>16</v>
      </c>
      <c r="C29" s="176" t="s">
        <v>59</v>
      </c>
      <c r="D29" s="177"/>
      <c r="E29" s="177"/>
      <c r="F29" s="177"/>
      <c r="G29" s="177"/>
      <c r="H29" s="177"/>
      <c r="I29" s="178"/>
      <c r="J29" s="24"/>
      <c r="K29" s="39"/>
      <c r="L29" s="39"/>
    </row>
    <row r="30" spans="2:12" ht="75" customHeight="1" x14ac:dyDescent="0.25">
      <c r="B30" s="174" t="s">
        <v>60</v>
      </c>
      <c r="C30" s="174"/>
      <c r="D30" s="174"/>
      <c r="E30" s="174"/>
      <c r="F30" s="174"/>
      <c r="G30" s="174"/>
      <c r="H30" s="174"/>
      <c r="I30" s="174"/>
      <c r="J30" s="171" t="s">
        <v>61</v>
      </c>
      <c r="K30" s="172"/>
      <c r="L30" s="173"/>
    </row>
  </sheetData>
  <mergeCells count="30">
    <mergeCell ref="C11:I11"/>
    <mergeCell ref="B10:C10"/>
    <mergeCell ref="D10:L10"/>
    <mergeCell ref="B2:C6"/>
    <mergeCell ref="B7:L7"/>
    <mergeCell ref="B8:C8"/>
    <mergeCell ref="D8:L8"/>
    <mergeCell ref="B9:C9"/>
    <mergeCell ref="D9:L9"/>
    <mergeCell ref="D2:L6"/>
    <mergeCell ref="C12:I12"/>
    <mergeCell ref="C13:I13"/>
    <mergeCell ref="C14:I14"/>
    <mergeCell ref="C15:I15"/>
    <mergeCell ref="B30:I30"/>
    <mergeCell ref="C26:I26"/>
    <mergeCell ref="J30:L30"/>
    <mergeCell ref="C22:I22"/>
    <mergeCell ref="C16:I16"/>
    <mergeCell ref="C17:I17"/>
    <mergeCell ref="C18:I18"/>
    <mergeCell ref="C19:I19"/>
    <mergeCell ref="C20:I20"/>
    <mergeCell ref="C23:I23"/>
    <mergeCell ref="C24:I24"/>
    <mergeCell ref="C25:I25"/>
    <mergeCell ref="C27:I27"/>
    <mergeCell ref="C21:I21"/>
    <mergeCell ref="C28:I28"/>
    <mergeCell ref="C29:I29"/>
  </mergeCells>
  <hyperlinks>
    <hyperlink ref="M2" location="'ÖN MALİ KONTROL LİSTESİ-1'!A1" display="Ana Sayfa"/>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1057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1058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8" t="s">
        <v>10</v>
      </c>
      <c r="K11" s="28" t="s">
        <v>11</v>
      </c>
      <c r="L11" s="28" t="s">
        <v>12</v>
      </c>
    </row>
    <row r="12" spans="2:13" s="33" customFormat="1" ht="29.25" customHeight="1" x14ac:dyDescent="0.25">
      <c r="B12" s="10" t="s">
        <v>175</v>
      </c>
      <c r="C12" s="176" t="s">
        <v>1059</v>
      </c>
      <c r="D12" s="177"/>
      <c r="E12" s="177"/>
      <c r="F12" s="177"/>
      <c r="G12" s="177"/>
      <c r="H12" s="177"/>
      <c r="I12" s="177"/>
      <c r="J12" s="177"/>
      <c r="K12" s="177"/>
      <c r="L12" s="178"/>
    </row>
    <row r="13" spans="2:13" s="33" customFormat="1" ht="29.25" customHeight="1" x14ac:dyDescent="0.25">
      <c r="B13" s="10" t="s">
        <v>65</v>
      </c>
      <c r="C13" s="204" t="s">
        <v>1060</v>
      </c>
      <c r="D13" s="204"/>
      <c r="E13" s="204"/>
      <c r="F13" s="204"/>
      <c r="G13" s="204"/>
      <c r="H13" s="204"/>
      <c r="I13" s="204"/>
      <c r="J13" s="24"/>
      <c r="K13" s="39"/>
      <c r="L13" s="39"/>
    </row>
    <row r="14" spans="2:13" s="33" customFormat="1" ht="29.25" customHeight="1" x14ac:dyDescent="0.25">
      <c r="B14" s="10" t="s">
        <v>77</v>
      </c>
      <c r="C14" s="204" t="s">
        <v>1061</v>
      </c>
      <c r="D14" s="204"/>
      <c r="E14" s="204"/>
      <c r="F14" s="204"/>
      <c r="G14" s="204"/>
      <c r="H14" s="204"/>
      <c r="I14" s="204"/>
      <c r="J14" s="24"/>
      <c r="K14" s="39"/>
      <c r="L14" s="39"/>
    </row>
    <row r="15" spans="2:13" s="33" customFormat="1" ht="29.25" customHeight="1" x14ac:dyDescent="0.25">
      <c r="B15" s="10" t="s">
        <v>79</v>
      </c>
      <c r="C15" s="204" t="s">
        <v>1062</v>
      </c>
      <c r="D15" s="204"/>
      <c r="E15" s="204"/>
      <c r="F15" s="204"/>
      <c r="G15" s="204"/>
      <c r="H15" s="204"/>
      <c r="I15" s="204"/>
      <c r="J15" s="24"/>
      <c r="K15" s="39"/>
      <c r="L15" s="39"/>
    </row>
    <row r="16" spans="2:13" s="33" customFormat="1" ht="29.25" customHeight="1" x14ac:dyDescent="0.25">
      <c r="B16" s="10" t="s">
        <v>81</v>
      </c>
      <c r="C16" s="223" t="s">
        <v>1063</v>
      </c>
      <c r="D16" s="223"/>
      <c r="E16" s="223"/>
      <c r="F16" s="223"/>
      <c r="G16" s="223"/>
      <c r="H16" s="223"/>
      <c r="I16" s="223"/>
      <c r="J16" s="24"/>
      <c r="K16" s="39"/>
      <c r="L16" s="39"/>
    </row>
    <row r="17" spans="2:12" s="33" customFormat="1" ht="29.25" customHeight="1" x14ac:dyDescent="0.25">
      <c r="B17" s="10" t="s">
        <v>94</v>
      </c>
      <c r="C17" s="175" t="s">
        <v>1064</v>
      </c>
      <c r="D17" s="175"/>
      <c r="E17" s="175"/>
      <c r="F17" s="175"/>
      <c r="G17" s="175"/>
      <c r="H17" s="175"/>
      <c r="I17" s="175"/>
      <c r="J17" s="24"/>
      <c r="K17" s="39"/>
      <c r="L17" s="39"/>
    </row>
    <row r="18" spans="2:12" s="33" customFormat="1" ht="29.25" customHeight="1" x14ac:dyDescent="0.25">
      <c r="B18" s="10" t="s">
        <v>488</v>
      </c>
      <c r="C18" s="223" t="s">
        <v>1065</v>
      </c>
      <c r="D18" s="223"/>
      <c r="E18" s="223"/>
      <c r="F18" s="223"/>
      <c r="G18" s="223"/>
      <c r="H18" s="223"/>
      <c r="I18" s="223"/>
      <c r="J18" s="24"/>
      <c r="K18" s="39"/>
      <c r="L18" s="39"/>
    </row>
    <row r="19" spans="2:12" s="33" customFormat="1" ht="29.25" customHeight="1" x14ac:dyDescent="0.25">
      <c r="B19" s="10" t="s">
        <v>687</v>
      </c>
      <c r="C19" s="223" t="s">
        <v>1062</v>
      </c>
      <c r="D19" s="223"/>
      <c r="E19" s="223"/>
      <c r="F19" s="223"/>
      <c r="G19" s="223"/>
      <c r="H19" s="223"/>
      <c r="I19" s="223"/>
      <c r="J19" s="24"/>
      <c r="K19" s="39"/>
      <c r="L19" s="39"/>
    </row>
    <row r="20" spans="2:12" s="33" customFormat="1" ht="29.25" customHeight="1" x14ac:dyDescent="0.25">
      <c r="B20" s="26">
        <v>2</v>
      </c>
      <c r="C20" s="176" t="s">
        <v>1066</v>
      </c>
      <c r="D20" s="177"/>
      <c r="E20" s="177"/>
      <c r="F20" s="177"/>
      <c r="G20" s="177"/>
      <c r="H20" s="177"/>
      <c r="I20" s="177"/>
      <c r="J20" s="177"/>
      <c r="K20" s="177"/>
      <c r="L20" s="178"/>
    </row>
    <row r="21" spans="2:12" s="33" customFormat="1" ht="29.25" customHeight="1" x14ac:dyDescent="0.25">
      <c r="B21" s="10" t="s">
        <v>68</v>
      </c>
      <c r="C21" s="175" t="s">
        <v>1067</v>
      </c>
      <c r="D21" s="175"/>
      <c r="E21" s="175"/>
      <c r="F21" s="175"/>
      <c r="G21" s="175"/>
      <c r="H21" s="175"/>
      <c r="I21" s="175"/>
      <c r="J21" s="24"/>
      <c r="K21" s="39"/>
      <c r="L21" s="39"/>
    </row>
    <row r="22" spans="2:12" s="33" customFormat="1" ht="29.25" customHeight="1" x14ac:dyDescent="0.25">
      <c r="B22" s="10" t="s">
        <v>392</v>
      </c>
      <c r="C22" s="176" t="s">
        <v>1068</v>
      </c>
      <c r="D22" s="177"/>
      <c r="E22" s="177"/>
      <c r="F22" s="177"/>
      <c r="G22" s="177"/>
      <c r="H22" s="177"/>
      <c r="I22" s="178"/>
      <c r="J22" s="24"/>
      <c r="K22" s="39"/>
      <c r="L22" s="39"/>
    </row>
    <row r="23" spans="2:12" s="33" customFormat="1" ht="29.25" customHeight="1" x14ac:dyDescent="0.25">
      <c r="B23" s="10" t="s">
        <v>471</v>
      </c>
      <c r="C23" s="175" t="s">
        <v>1065</v>
      </c>
      <c r="D23" s="175"/>
      <c r="E23" s="175"/>
      <c r="F23" s="175"/>
      <c r="G23" s="175"/>
      <c r="H23" s="175"/>
      <c r="I23" s="175"/>
      <c r="J23" s="24"/>
      <c r="K23" s="39"/>
      <c r="L23" s="39"/>
    </row>
    <row r="24" spans="2:12" s="33" customFormat="1" ht="29.25" customHeight="1" x14ac:dyDescent="0.25">
      <c r="B24" s="10" t="s">
        <v>534</v>
      </c>
      <c r="C24" s="198" t="s">
        <v>1069</v>
      </c>
      <c r="D24" s="199"/>
      <c r="E24" s="199"/>
      <c r="F24" s="199"/>
      <c r="G24" s="199"/>
      <c r="H24" s="199"/>
      <c r="I24" s="200"/>
      <c r="J24" s="24"/>
      <c r="K24" s="39"/>
      <c r="L24" s="39"/>
    </row>
    <row r="25" spans="2:12" s="33" customFormat="1" ht="29.25" customHeight="1" x14ac:dyDescent="0.25">
      <c r="B25" s="10" t="s">
        <v>693</v>
      </c>
      <c r="C25" s="198" t="s">
        <v>51</v>
      </c>
      <c r="D25" s="199"/>
      <c r="E25" s="199"/>
      <c r="F25" s="199"/>
      <c r="G25" s="199"/>
      <c r="H25" s="199"/>
      <c r="I25" s="200"/>
      <c r="J25" s="24"/>
      <c r="K25" s="39"/>
      <c r="L25" s="39"/>
    </row>
    <row r="26" spans="2:12" s="33" customFormat="1" ht="29.25" customHeight="1" x14ac:dyDescent="0.25">
      <c r="B26" s="10" t="s">
        <v>16</v>
      </c>
      <c r="C26" s="220" t="s">
        <v>53</v>
      </c>
      <c r="D26" s="221"/>
      <c r="E26" s="221"/>
      <c r="F26" s="221"/>
      <c r="G26" s="221"/>
      <c r="H26" s="221"/>
      <c r="I26" s="222"/>
      <c r="J26" s="24"/>
      <c r="K26" s="77"/>
      <c r="L26" s="77"/>
    </row>
    <row r="27" spans="2:12" s="33" customFormat="1" ht="29.25" customHeight="1" x14ac:dyDescent="0.25">
      <c r="B27" s="10" t="s">
        <v>18</v>
      </c>
      <c r="C27" s="175" t="s">
        <v>55</v>
      </c>
      <c r="D27" s="175"/>
      <c r="E27" s="175"/>
      <c r="F27" s="175"/>
      <c r="G27" s="175"/>
      <c r="H27" s="175"/>
      <c r="I27" s="175"/>
      <c r="J27" s="24"/>
      <c r="K27" s="39"/>
      <c r="L27" s="39"/>
    </row>
    <row r="28" spans="2:12" s="33" customFormat="1" ht="29.25" customHeight="1" x14ac:dyDescent="0.25">
      <c r="B28" s="10" t="s">
        <v>72</v>
      </c>
      <c r="C28" s="175" t="s">
        <v>57</v>
      </c>
      <c r="D28" s="175"/>
      <c r="E28" s="175"/>
      <c r="F28" s="175"/>
      <c r="G28" s="175"/>
      <c r="H28" s="175"/>
      <c r="I28" s="175"/>
      <c r="J28" s="24"/>
      <c r="K28" s="39"/>
      <c r="L28" s="39"/>
    </row>
    <row r="29" spans="2:12" s="33" customFormat="1" ht="29.25" customHeight="1" x14ac:dyDescent="0.25">
      <c r="B29" s="10" t="s">
        <v>183</v>
      </c>
      <c r="C29" s="175" t="s">
        <v>59</v>
      </c>
      <c r="D29" s="175"/>
      <c r="E29" s="175"/>
      <c r="F29" s="175"/>
      <c r="G29" s="175"/>
      <c r="H29" s="175"/>
      <c r="I29" s="175"/>
      <c r="J29" s="24"/>
      <c r="K29" s="39"/>
      <c r="L29" s="39"/>
    </row>
    <row r="30" spans="2:12" ht="75" customHeight="1" x14ac:dyDescent="0.25">
      <c r="B30" s="174" t="s">
        <v>60</v>
      </c>
      <c r="C30" s="174"/>
      <c r="D30" s="174"/>
      <c r="E30" s="174"/>
      <c r="F30" s="174"/>
      <c r="G30" s="174"/>
      <c r="H30" s="174"/>
      <c r="I30" s="174"/>
      <c r="J30" s="171" t="s">
        <v>61</v>
      </c>
      <c r="K30" s="172"/>
      <c r="L30" s="173"/>
    </row>
  </sheetData>
  <mergeCells count="30">
    <mergeCell ref="C29:I29"/>
    <mergeCell ref="B30:I30"/>
    <mergeCell ref="J30:L30"/>
    <mergeCell ref="C12:L12"/>
    <mergeCell ref="C20:L20"/>
    <mergeCell ref="C23:I23"/>
    <mergeCell ref="C24:I24"/>
    <mergeCell ref="C25:I25"/>
    <mergeCell ref="C27:I27"/>
    <mergeCell ref="C28:I28"/>
    <mergeCell ref="C17:I17"/>
    <mergeCell ref="C18:I18"/>
    <mergeCell ref="C19:I19"/>
    <mergeCell ref="C21:I21"/>
    <mergeCell ref="C22:I22"/>
    <mergeCell ref="C26:I26"/>
    <mergeCell ref="C11:I11"/>
    <mergeCell ref="C13:I13"/>
    <mergeCell ref="C14:I14"/>
    <mergeCell ref="C15:I15"/>
    <mergeCell ref="C16:I16"/>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21"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1070</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1071</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40.5" customHeight="1" x14ac:dyDescent="0.25">
      <c r="B12" s="26">
        <v>1</v>
      </c>
      <c r="C12" s="219" t="s">
        <v>1072</v>
      </c>
      <c r="D12" s="219"/>
      <c r="E12" s="219"/>
      <c r="F12" s="219"/>
      <c r="G12" s="219"/>
      <c r="H12" s="219"/>
      <c r="I12" s="219"/>
      <c r="J12" s="24"/>
      <c r="K12" s="39"/>
      <c r="L12" s="39"/>
    </row>
    <row r="13" spans="2:13" s="33" customFormat="1" ht="40.5" customHeight="1" x14ac:dyDescent="0.25">
      <c r="B13" s="26">
        <v>2</v>
      </c>
      <c r="C13" s="219" t="s">
        <v>1073</v>
      </c>
      <c r="D13" s="219"/>
      <c r="E13" s="219"/>
      <c r="F13" s="219"/>
      <c r="G13" s="219"/>
      <c r="H13" s="219"/>
      <c r="I13" s="219"/>
      <c r="J13" s="24"/>
      <c r="K13" s="39"/>
      <c r="L13" s="39"/>
    </row>
    <row r="14" spans="2:13" s="33" customFormat="1" ht="40.5" customHeight="1" x14ac:dyDescent="0.25">
      <c r="B14" s="26">
        <v>3</v>
      </c>
      <c r="C14" s="219" t="s">
        <v>1074</v>
      </c>
      <c r="D14" s="219"/>
      <c r="E14" s="219"/>
      <c r="F14" s="219"/>
      <c r="G14" s="219"/>
      <c r="H14" s="219"/>
      <c r="I14" s="219"/>
      <c r="J14" s="24"/>
      <c r="K14" s="39"/>
      <c r="L14" s="39"/>
    </row>
    <row r="15" spans="2:13" s="33" customFormat="1" ht="73.5" customHeight="1" x14ac:dyDescent="0.25">
      <c r="B15" s="26">
        <v>4</v>
      </c>
      <c r="C15" s="219" t="s">
        <v>1075</v>
      </c>
      <c r="D15" s="219"/>
      <c r="E15" s="219"/>
      <c r="F15" s="219"/>
      <c r="G15" s="219"/>
      <c r="H15" s="219"/>
      <c r="I15" s="219"/>
      <c r="J15" s="24"/>
      <c r="K15" s="39"/>
      <c r="L15" s="39"/>
    </row>
    <row r="16" spans="2:13" s="33" customFormat="1" ht="40.5" customHeight="1" x14ac:dyDescent="0.25">
      <c r="B16" s="26">
        <v>5</v>
      </c>
      <c r="C16" s="219" t="s">
        <v>1076</v>
      </c>
      <c r="D16" s="219"/>
      <c r="E16" s="219"/>
      <c r="F16" s="219"/>
      <c r="G16" s="219"/>
      <c r="H16" s="219"/>
      <c r="I16" s="219"/>
      <c r="J16" s="24"/>
      <c r="K16" s="39"/>
      <c r="L16" s="39"/>
    </row>
    <row r="17" spans="2:12" s="33" customFormat="1" ht="40.5" customHeight="1" x14ac:dyDescent="0.25">
      <c r="B17" s="26">
        <v>6</v>
      </c>
      <c r="C17" s="220" t="s">
        <v>53</v>
      </c>
      <c r="D17" s="221"/>
      <c r="E17" s="221"/>
      <c r="F17" s="221"/>
      <c r="G17" s="221"/>
      <c r="H17" s="221"/>
      <c r="I17" s="222"/>
      <c r="J17" s="24"/>
      <c r="K17" s="77"/>
      <c r="L17" s="77"/>
    </row>
    <row r="18" spans="2:12" s="33" customFormat="1" ht="40.5" customHeight="1" x14ac:dyDescent="0.25">
      <c r="B18" s="26">
        <v>7</v>
      </c>
      <c r="C18" s="175" t="s">
        <v>55</v>
      </c>
      <c r="D18" s="175"/>
      <c r="E18" s="175"/>
      <c r="F18" s="175"/>
      <c r="G18" s="175"/>
      <c r="H18" s="175"/>
      <c r="I18" s="175"/>
      <c r="J18" s="24"/>
      <c r="K18" s="39"/>
      <c r="L18" s="39"/>
    </row>
    <row r="19" spans="2:12" s="33" customFormat="1" ht="40.5" customHeight="1" x14ac:dyDescent="0.25">
      <c r="B19" s="10" t="s">
        <v>246</v>
      </c>
      <c r="C19" s="175" t="s">
        <v>57</v>
      </c>
      <c r="D19" s="175"/>
      <c r="E19" s="175"/>
      <c r="F19" s="175"/>
      <c r="G19" s="175"/>
      <c r="H19" s="175"/>
      <c r="I19" s="175"/>
      <c r="J19" s="24"/>
      <c r="K19" s="39"/>
      <c r="L19" s="39"/>
    </row>
    <row r="20" spans="2:12" s="33" customFormat="1" ht="40.5" customHeight="1" x14ac:dyDescent="0.25">
      <c r="B20" s="10" t="s">
        <v>248</v>
      </c>
      <c r="C20" s="175" t="s">
        <v>59</v>
      </c>
      <c r="D20" s="175"/>
      <c r="E20" s="175"/>
      <c r="F20" s="175"/>
      <c r="G20" s="175"/>
      <c r="H20" s="175"/>
      <c r="I20" s="175"/>
      <c r="J20" s="24"/>
      <c r="K20" s="39"/>
      <c r="L20" s="39"/>
    </row>
    <row r="21" spans="2:12" ht="20.100000000000001" customHeight="1" x14ac:dyDescent="0.25">
      <c r="B21" s="293"/>
      <c r="C21" s="294"/>
      <c r="D21" s="294"/>
      <c r="E21" s="294"/>
      <c r="F21" s="294"/>
      <c r="G21" s="294"/>
      <c r="H21" s="294"/>
      <c r="I21" s="294"/>
      <c r="J21" s="294"/>
      <c r="K21" s="294"/>
      <c r="L21" s="295"/>
    </row>
    <row r="22" spans="2:12" ht="75" customHeight="1" x14ac:dyDescent="0.25">
      <c r="B22" s="174" t="s">
        <v>60</v>
      </c>
      <c r="C22" s="174"/>
      <c r="D22" s="174"/>
      <c r="E22" s="174"/>
      <c r="F22" s="174"/>
      <c r="G22" s="174"/>
      <c r="H22" s="174"/>
      <c r="I22" s="174"/>
      <c r="J22" s="171" t="s">
        <v>61</v>
      </c>
      <c r="K22" s="172"/>
      <c r="L22" s="173"/>
    </row>
  </sheetData>
  <mergeCells count="22">
    <mergeCell ref="B10:C10"/>
    <mergeCell ref="D10:L10"/>
    <mergeCell ref="B2:C6"/>
    <mergeCell ref="B7:L7"/>
    <mergeCell ref="B8:C8"/>
    <mergeCell ref="D8:L8"/>
    <mergeCell ref="B9:C9"/>
    <mergeCell ref="D9:L9"/>
    <mergeCell ref="D2:L6"/>
    <mergeCell ref="B22:I22"/>
    <mergeCell ref="J22:L22"/>
    <mergeCell ref="B21:L21"/>
    <mergeCell ref="C11:I11"/>
    <mergeCell ref="C12:I12"/>
    <mergeCell ref="C13:I13"/>
    <mergeCell ref="C14:I14"/>
    <mergeCell ref="C15:I15"/>
    <mergeCell ref="C16:I16"/>
    <mergeCell ref="C18:I18"/>
    <mergeCell ref="C19:I19"/>
    <mergeCell ref="C20:I20"/>
    <mergeCell ref="C17:I17"/>
  </mergeCells>
  <hyperlinks>
    <hyperlink ref="M2" location="'HARCAMA BİRİMLERİ ÖMK LİSTELERİ'!A1" display="Ana Sayfa"/>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1077</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1078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ht="16.5" customHeight="1" x14ac:dyDescent="0.25">
      <c r="B11" s="16" t="s">
        <v>8</v>
      </c>
      <c r="C11" s="197" t="s">
        <v>9</v>
      </c>
      <c r="D11" s="197"/>
      <c r="E11" s="197"/>
      <c r="F11" s="197"/>
      <c r="G11" s="197"/>
      <c r="H11" s="197"/>
      <c r="I11" s="197"/>
      <c r="J11" s="15" t="s">
        <v>10</v>
      </c>
      <c r="K11" s="15" t="s">
        <v>11</v>
      </c>
      <c r="L11" s="15" t="s">
        <v>12</v>
      </c>
    </row>
    <row r="12" spans="2:13" s="33" customFormat="1" ht="33" customHeight="1" x14ac:dyDescent="0.25">
      <c r="B12" s="26">
        <v>1</v>
      </c>
      <c r="C12" s="219" t="s">
        <v>1079</v>
      </c>
      <c r="D12" s="219"/>
      <c r="E12" s="219"/>
      <c r="F12" s="219"/>
      <c r="G12" s="219"/>
      <c r="H12" s="219"/>
      <c r="I12" s="219"/>
      <c r="J12" s="24"/>
      <c r="K12" s="39"/>
      <c r="L12" s="39"/>
    </row>
    <row r="13" spans="2:13" s="33" customFormat="1" ht="33" customHeight="1" x14ac:dyDescent="0.25">
      <c r="B13" s="26">
        <v>2</v>
      </c>
      <c r="C13" s="219" t="s">
        <v>1080</v>
      </c>
      <c r="D13" s="219"/>
      <c r="E13" s="219"/>
      <c r="F13" s="219"/>
      <c r="G13" s="219"/>
      <c r="H13" s="219"/>
      <c r="I13" s="219"/>
      <c r="J13" s="24"/>
      <c r="K13" s="39"/>
      <c r="L13" s="39"/>
    </row>
    <row r="14" spans="2:13" s="33" customFormat="1" ht="33" customHeight="1" x14ac:dyDescent="0.25">
      <c r="B14" s="26">
        <v>3</v>
      </c>
      <c r="C14" s="219" t="s">
        <v>1030</v>
      </c>
      <c r="D14" s="219"/>
      <c r="E14" s="219"/>
      <c r="F14" s="219"/>
      <c r="G14" s="219"/>
      <c r="H14" s="219"/>
      <c r="I14" s="219"/>
      <c r="J14" s="24"/>
      <c r="K14" s="39"/>
      <c r="L14" s="39"/>
    </row>
    <row r="15" spans="2:13" s="33" customFormat="1" ht="33" customHeight="1" x14ac:dyDescent="0.25">
      <c r="B15" s="26">
        <v>4</v>
      </c>
      <c r="C15" s="296" t="s">
        <v>1081</v>
      </c>
      <c r="D15" s="297"/>
      <c r="E15" s="297"/>
      <c r="F15" s="297"/>
      <c r="G15" s="297"/>
      <c r="H15" s="297"/>
      <c r="I15" s="298"/>
      <c r="J15" s="24"/>
      <c r="K15" s="39"/>
      <c r="L15" s="39"/>
    </row>
    <row r="16" spans="2:13" s="33" customFormat="1" ht="33" customHeight="1" x14ac:dyDescent="0.25">
      <c r="B16" s="26">
        <v>5</v>
      </c>
      <c r="C16" s="219" t="s">
        <v>1082</v>
      </c>
      <c r="D16" s="219"/>
      <c r="E16" s="219"/>
      <c r="F16" s="219"/>
      <c r="G16" s="219"/>
      <c r="H16" s="219"/>
      <c r="I16" s="219"/>
      <c r="J16" s="24"/>
      <c r="K16" s="39"/>
      <c r="L16" s="39"/>
    </row>
    <row r="17" spans="2:12" s="33" customFormat="1" ht="33" customHeight="1" x14ac:dyDescent="0.25">
      <c r="B17" s="26">
        <v>6</v>
      </c>
      <c r="C17" s="219" t="s">
        <v>1083</v>
      </c>
      <c r="D17" s="219"/>
      <c r="E17" s="219"/>
      <c r="F17" s="219"/>
      <c r="G17" s="219"/>
      <c r="H17" s="219"/>
      <c r="I17" s="219"/>
      <c r="J17" s="24"/>
      <c r="K17" s="39"/>
      <c r="L17" s="39"/>
    </row>
    <row r="18" spans="2:12" s="33" customFormat="1" ht="33" customHeight="1" x14ac:dyDescent="0.25">
      <c r="B18" s="10" t="s">
        <v>24</v>
      </c>
      <c r="C18" s="219" t="s">
        <v>1084</v>
      </c>
      <c r="D18" s="219"/>
      <c r="E18" s="219"/>
      <c r="F18" s="219"/>
      <c r="G18" s="219"/>
      <c r="H18" s="219"/>
      <c r="I18" s="219"/>
      <c r="J18" s="24"/>
      <c r="K18" s="39"/>
      <c r="L18" s="39"/>
    </row>
    <row r="19" spans="2:12" s="33" customFormat="1" ht="33" customHeight="1" x14ac:dyDescent="0.25">
      <c r="B19" s="10" t="s">
        <v>26</v>
      </c>
      <c r="C19" s="219" t="s">
        <v>1085</v>
      </c>
      <c r="D19" s="219"/>
      <c r="E19" s="219"/>
      <c r="F19" s="219"/>
      <c r="G19" s="219"/>
      <c r="H19" s="219"/>
      <c r="I19" s="219"/>
      <c r="J19" s="24"/>
      <c r="K19" s="39"/>
      <c r="L19" s="39"/>
    </row>
    <row r="20" spans="2:12" s="33" customFormat="1" ht="33" customHeight="1" x14ac:dyDescent="0.25">
      <c r="B20" s="10" t="s">
        <v>28</v>
      </c>
      <c r="C20" s="219" t="s">
        <v>1086</v>
      </c>
      <c r="D20" s="219"/>
      <c r="E20" s="219"/>
      <c r="F20" s="219"/>
      <c r="G20" s="219"/>
      <c r="H20" s="219"/>
      <c r="I20" s="219"/>
      <c r="J20" s="24"/>
      <c r="K20" s="39"/>
      <c r="L20" s="39"/>
    </row>
    <row r="21" spans="2:12" s="33" customFormat="1" ht="33" customHeight="1" x14ac:dyDescent="0.25">
      <c r="B21" s="26">
        <v>7</v>
      </c>
      <c r="C21" s="219" t="s">
        <v>1087</v>
      </c>
      <c r="D21" s="219"/>
      <c r="E21" s="219"/>
      <c r="F21" s="219"/>
      <c r="G21" s="219"/>
      <c r="H21" s="219"/>
      <c r="I21" s="219"/>
      <c r="J21" s="24"/>
      <c r="K21" s="39"/>
      <c r="L21" s="39"/>
    </row>
    <row r="22" spans="2:12" s="33" customFormat="1" ht="33" customHeight="1" x14ac:dyDescent="0.25">
      <c r="B22" s="26">
        <v>8</v>
      </c>
      <c r="C22" s="219" t="s">
        <v>1088</v>
      </c>
      <c r="D22" s="219"/>
      <c r="E22" s="219"/>
      <c r="F22" s="219"/>
      <c r="G22" s="219"/>
      <c r="H22" s="219"/>
      <c r="I22" s="219"/>
      <c r="J22" s="24"/>
      <c r="K22" s="39"/>
      <c r="L22" s="39"/>
    </row>
    <row r="23" spans="2:12" s="33" customFormat="1" ht="33" customHeight="1" x14ac:dyDescent="0.25">
      <c r="B23" s="26">
        <v>9</v>
      </c>
      <c r="C23" s="219" t="s">
        <v>1089</v>
      </c>
      <c r="D23" s="219"/>
      <c r="E23" s="219"/>
      <c r="F23" s="219"/>
      <c r="G23" s="219"/>
      <c r="H23" s="219"/>
      <c r="I23" s="219"/>
      <c r="J23" s="24"/>
      <c r="K23" s="39"/>
      <c r="L23" s="39"/>
    </row>
    <row r="24" spans="2:12" s="33" customFormat="1" ht="33" customHeight="1" x14ac:dyDescent="0.25">
      <c r="B24" s="26">
        <v>10</v>
      </c>
      <c r="C24" s="219" t="s">
        <v>1090</v>
      </c>
      <c r="D24" s="219"/>
      <c r="E24" s="219"/>
      <c r="F24" s="219"/>
      <c r="G24" s="219"/>
      <c r="H24" s="219"/>
      <c r="I24" s="219"/>
      <c r="J24" s="24"/>
      <c r="K24" s="39"/>
      <c r="L24" s="39"/>
    </row>
    <row r="25" spans="2:12" s="33" customFormat="1" ht="33" customHeight="1" x14ac:dyDescent="0.25">
      <c r="B25" s="26">
        <v>11</v>
      </c>
      <c r="C25" s="219" t="s">
        <v>1025</v>
      </c>
      <c r="D25" s="219"/>
      <c r="E25" s="219"/>
      <c r="F25" s="219"/>
      <c r="G25" s="219"/>
      <c r="H25" s="219"/>
      <c r="I25" s="219"/>
      <c r="J25" s="24"/>
      <c r="K25" s="39"/>
      <c r="L25" s="39"/>
    </row>
    <row r="26" spans="2:12" s="33" customFormat="1" ht="33" customHeight="1" x14ac:dyDescent="0.25">
      <c r="B26" s="10" t="s">
        <v>105</v>
      </c>
      <c r="C26" s="220" t="s">
        <v>597</v>
      </c>
      <c r="D26" s="221"/>
      <c r="E26" s="221"/>
      <c r="F26" s="221"/>
      <c r="G26" s="221"/>
      <c r="H26" s="221"/>
      <c r="I26" s="222"/>
      <c r="J26" s="24"/>
      <c r="K26" s="77"/>
      <c r="L26" s="77"/>
    </row>
    <row r="27" spans="2:12" s="33" customFormat="1" ht="33" customHeight="1" x14ac:dyDescent="0.25">
      <c r="B27" s="10" t="s">
        <v>54</v>
      </c>
      <c r="C27" s="220" t="s">
        <v>53</v>
      </c>
      <c r="D27" s="221"/>
      <c r="E27" s="221"/>
      <c r="F27" s="221"/>
      <c r="G27" s="221"/>
      <c r="H27" s="221"/>
      <c r="I27" s="222"/>
      <c r="J27" s="24"/>
      <c r="K27" s="77"/>
      <c r="L27" s="77"/>
    </row>
    <row r="28" spans="2:12" s="33" customFormat="1" ht="33" customHeight="1" x14ac:dyDescent="0.25">
      <c r="B28" s="26">
        <v>13</v>
      </c>
      <c r="C28" s="175" t="s">
        <v>55</v>
      </c>
      <c r="D28" s="175"/>
      <c r="E28" s="175"/>
      <c r="F28" s="175"/>
      <c r="G28" s="175"/>
      <c r="H28" s="175"/>
      <c r="I28" s="175"/>
      <c r="J28" s="24"/>
      <c r="K28" s="39"/>
      <c r="L28" s="39"/>
    </row>
    <row r="29" spans="2:12" s="33" customFormat="1" ht="33" customHeight="1" x14ac:dyDescent="0.25">
      <c r="B29" s="10" t="s">
        <v>218</v>
      </c>
      <c r="C29" s="175" t="s">
        <v>57</v>
      </c>
      <c r="D29" s="175"/>
      <c r="E29" s="175"/>
      <c r="F29" s="175"/>
      <c r="G29" s="175"/>
      <c r="H29" s="175"/>
      <c r="I29" s="175"/>
      <c r="J29" s="24"/>
      <c r="K29" s="39"/>
      <c r="L29" s="39"/>
    </row>
    <row r="30" spans="2:12" s="33" customFormat="1" ht="33" customHeight="1" x14ac:dyDescent="0.25">
      <c r="B30" s="10" t="s">
        <v>220</v>
      </c>
      <c r="C30" s="175" t="s">
        <v>59</v>
      </c>
      <c r="D30" s="175"/>
      <c r="E30" s="175"/>
      <c r="F30" s="175"/>
      <c r="G30" s="175"/>
      <c r="H30" s="175"/>
      <c r="I30" s="175"/>
      <c r="J30" s="24"/>
      <c r="K30" s="39"/>
      <c r="L30" s="39"/>
    </row>
    <row r="31" spans="2:12" ht="75" customHeight="1" x14ac:dyDescent="0.25">
      <c r="B31" s="174" t="s">
        <v>60</v>
      </c>
      <c r="C31" s="174"/>
      <c r="D31" s="174"/>
      <c r="E31" s="174"/>
      <c r="F31" s="174"/>
      <c r="G31" s="174"/>
      <c r="H31" s="174"/>
      <c r="I31" s="174"/>
      <c r="J31" s="171" t="s">
        <v>61</v>
      </c>
      <c r="K31" s="172"/>
      <c r="L31" s="173"/>
    </row>
  </sheetData>
  <mergeCells count="31">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B31:I31"/>
    <mergeCell ref="J31:L31"/>
    <mergeCell ref="C23:I23"/>
    <mergeCell ref="C24:I24"/>
    <mergeCell ref="C25:I25"/>
    <mergeCell ref="C28:I28"/>
    <mergeCell ref="C29:I29"/>
    <mergeCell ref="C30:I30"/>
    <mergeCell ref="C26:I26"/>
    <mergeCell ref="C27:I27"/>
  </mergeCells>
  <hyperlinks>
    <hyperlink ref="M2" location="'HARCAMA BİRİMLERİ ÖMK LİSTELERİ'!A1" display="Ana Sayfa"/>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1091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1092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4.5" customHeight="1" x14ac:dyDescent="0.25">
      <c r="B12" s="26">
        <v>1</v>
      </c>
      <c r="C12" s="219" t="s">
        <v>1093</v>
      </c>
      <c r="D12" s="219"/>
      <c r="E12" s="219"/>
      <c r="F12" s="219"/>
      <c r="G12" s="219"/>
      <c r="H12" s="219"/>
      <c r="I12" s="219"/>
      <c r="J12" s="24"/>
      <c r="K12" s="25"/>
      <c r="L12" s="25"/>
    </row>
    <row r="13" spans="2:13" s="33" customFormat="1" ht="34.5" customHeight="1" x14ac:dyDescent="0.25">
      <c r="B13" s="26">
        <v>2</v>
      </c>
      <c r="C13" s="219" t="s">
        <v>1094</v>
      </c>
      <c r="D13" s="219"/>
      <c r="E13" s="219"/>
      <c r="F13" s="219"/>
      <c r="G13" s="219"/>
      <c r="H13" s="219"/>
      <c r="I13" s="219"/>
      <c r="J13" s="24"/>
      <c r="K13" s="25"/>
      <c r="L13" s="25"/>
    </row>
    <row r="14" spans="2:13" s="33" customFormat="1" ht="34.5" customHeight="1" x14ac:dyDescent="0.25">
      <c r="B14" s="26">
        <v>3</v>
      </c>
      <c r="C14" s="219" t="s">
        <v>1095</v>
      </c>
      <c r="D14" s="219"/>
      <c r="E14" s="219"/>
      <c r="F14" s="219"/>
      <c r="G14" s="219"/>
      <c r="H14" s="219"/>
      <c r="I14" s="219"/>
      <c r="J14" s="24"/>
      <c r="K14" s="25"/>
      <c r="L14" s="25"/>
    </row>
    <row r="15" spans="2:13" s="33" customFormat="1" ht="34.5" customHeight="1" x14ac:dyDescent="0.25">
      <c r="B15" s="26">
        <v>4</v>
      </c>
      <c r="C15" s="219" t="s">
        <v>1096</v>
      </c>
      <c r="D15" s="219"/>
      <c r="E15" s="219"/>
      <c r="F15" s="219"/>
      <c r="G15" s="219"/>
      <c r="H15" s="219"/>
      <c r="I15" s="219"/>
      <c r="J15" s="24"/>
      <c r="K15" s="25"/>
      <c r="L15" s="25"/>
    </row>
    <row r="16" spans="2:13" s="33" customFormat="1" ht="34.5" customHeight="1" x14ac:dyDescent="0.25">
      <c r="B16" s="26">
        <v>5</v>
      </c>
      <c r="C16" s="219" t="s">
        <v>1097</v>
      </c>
      <c r="D16" s="219"/>
      <c r="E16" s="219"/>
      <c r="F16" s="219"/>
      <c r="G16" s="219"/>
      <c r="H16" s="219"/>
      <c r="I16" s="219"/>
      <c r="J16" s="24"/>
      <c r="K16" s="25"/>
      <c r="L16" s="25"/>
    </row>
    <row r="17" spans="2:12" s="33" customFormat="1" ht="34.5" customHeight="1" x14ac:dyDescent="0.25">
      <c r="B17" s="26">
        <v>6</v>
      </c>
      <c r="C17" s="220" t="s">
        <v>53</v>
      </c>
      <c r="D17" s="221"/>
      <c r="E17" s="221"/>
      <c r="F17" s="221"/>
      <c r="G17" s="221"/>
      <c r="H17" s="221"/>
      <c r="I17" s="222"/>
      <c r="J17" s="24"/>
      <c r="K17" s="77"/>
      <c r="L17" s="77"/>
    </row>
    <row r="18" spans="2:12" s="33" customFormat="1" ht="34.5" customHeight="1" x14ac:dyDescent="0.25">
      <c r="B18" s="26">
        <v>7</v>
      </c>
      <c r="C18" s="175" t="s">
        <v>55</v>
      </c>
      <c r="D18" s="175"/>
      <c r="E18" s="175"/>
      <c r="F18" s="175"/>
      <c r="G18" s="175"/>
      <c r="H18" s="175"/>
      <c r="I18" s="175"/>
      <c r="J18" s="24"/>
      <c r="K18" s="25"/>
      <c r="L18" s="25"/>
    </row>
    <row r="19" spans="2:12" s="33" customFormat="1" ht="34.5" customHeight="1" x14ac:dyDescent="0.25">
      <c r="B19" s="10" t="s">
        <v>246</v>
      </c>
      <c r="C19" s="175" t="s">
        <v>57</v>
      </c>
      <c r="D19" s="175"/>
      <c r="E19" s="175"/>
      <c r="F19" s="175"/>
      <c r="G19" s="175"/>
      <c r="H19" s="175"/>
      <c r="I19" s="175"/>
      <c r="J19" s="24"/>
      <c r="K19" s="25"/>
      <c r="L19" s="25"/>
    </row>
    <row r="20" spans="2:12" s="33" customFormat="1" ht="34.5" customHeight="1" x14ac:dyDescent="0.25">
      <c r="B20" s="10" t="s">
        <v>248</v>
      </c>
      <c r="C20" s="175" t="s">
        <v>59</v>
      </c>
      <c r="D20" s="175"/>
      <c r="E20" s="175"/>
      <c r="F20" s="175"/>
      <c r="G20" s="175"/>
      <c r="H20" s="175"/>
      <c r="I20" s="175"/>
      <c r="J20" s="24"/>
      <c r="K20" s="25"/>
      <c r="L20" s="25"/>
    </row>
    <row r="21" spans="2:12" ht="20.100000000000001" customHeight="1" x14ac:dyDescent="0.25">
      <c r="B21" s="293" t="s">
        <v>1098</v>
      </c>
      <c r="C21" s="294"/>
      <c r="D21" s="294"/>
      <c r="E21" s="294"/>
      <c r="F21" s="294"/>
      <c r="G21" s="294"/>
      <c r="H21" s="294"/>
      <c r="I21" s="294"/>
      <c r="J21" s="294"/>
      <c r="K21" s="294"/>
      <c r="L21" s="295"/>
    </row>
    <row r="22" spans="2:12" ht="75" customHeight="1" x14ac:dyDescent="0.25">
      <c r="B22" s="174" t="s">
        <v>60</v>
      </c>
      <c r="C22" s="174"/>
      <c r="D22" s="174"/>
      <c r="E22" s="174"/>
      <c r="F22" s="174"/>
      <c r="G22" s="174"/>
      <c r="H22" s="174"/>
      <c r="I22" s="174"/>
      <c r="J22" s="171" t="s">
        <v>61</v>
      </c>
      <c r="K22" s="172"/>
      <c r="L22" s="173"/>
    </row>
  </sheetData>
  <mergeCells count="22">
    <mergeCell ref="B10:C10"/>
    <mergeCell ref="D10:L10"/>
    <mergeCell ref="B2:C6"/>
    <mergeCell ref="B7:L7"/>
    <mergeCell ref="B8:C8"/>
    <mergeCell ref="D8:L8"/>
    <mergeCell ref="B9:C9"/>
    <mergeCell ref="D9:L9"/>
    <mergeCell ref="D2:L6"/>
    <mergeCell ref="C11:I11"/>
    <mergeCell ref="C12:I12"/>
    <mergeCell ref="C13:I13"/>
    <mergeCell ref="C14:I14"/>
    <mergeCell ref="C15:I15"/>
    <mergeCell ref="J22:L22"/>
    <mergeCell ref="B21:L21"/>
    <mergeCell ref="C16:I16"/>
    <mergeCell ref="C18:I18"/>
    <mergeCell ref="C19:I19"/>
    <mergeCell ref="C20:I20"/>
    <mergeCell ref="B22:I22"/>
    <mergeCell ref="C17:I17"/>
  </mergeCells>
  <hyperlinks>
    <hyperlink ref="M2" location="'HARCAMA BİRİMLERİ ÖMK LİSTELERİ'!A1" display="Ana Sayfa"/>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9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1099</v>
      </c>
      <c r="E2" s="181"/>
      <c r="F2" s="181"/>
      <c r="G2" s="181"/>
      <c r="H2" s="181"/>
      <c r="I2" s="181"/>
      <c r="J2" s="182"/>
      <c r="K2" s="182"/>
      <c r="L2" s="183"/>
      <c r="M2" s="93"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ht="37.5" customHeight="1" x14ac:dyDescent="0.25">
      <c r="B12" s="26">
        <v>1</v>
      </c>
      <c r="C12" s="219" t="s">
        <v>1100</v>
      </c>
      <c r="D12" s="219"/>
      <c r="E12" s="219"/>
      <c r="F12" s="219"/>
      <c r="G12" s="219"/>
      <c r="H12" s="219"/>
      <c r="I12" s="219"/>
      <c r="J12" s="24"/>
      <c r="K12" s="25"/>
      <c r="L12" s="25"/>
    </row>
    <row r="13" spans="2:13" ht="37.5" customHeight="1" x14ac:dyDescent="0.25">
      <c r="B13" s="26">
        <v>2</v>
      </c>
      <c r="C13" s="219" t="s">
        <v>1101</v>
      </c>
      <c r="D13" s="219"/>
      <c r="E13" s="219"/>
      <c r="F13" s="219"/>
      <c r="G13" s="219"/>
      <c r="H13" s="219"/>
      <c r="I13" s="219"/>
      <c r="J13" s="24"/>
      <c r="K13" s="25"/>
      <c r="L13" s="25"/>
    </row>
    <row r="14" spans="2:13" ht="37.5" customHeight="1" x14ac:dyDescent="0.25">
      <c r="B14" s="26">
        <v>3</v>
      </c>
      <c r="C14" s="219" t="s">
        <v>1102</v>
      </c>
      <c r="D14" s="219"/>
      <c r="E14" s="219"/>
      <c r="F14" s="219"/>
      <c r="G14" s="219"/>
      <c r="H14" s="219"/>
      <c r="I14" s="219"/>
      <c r="J14" s="24"/>
      <c r="K14" s="25"/>
      <c r="L14" s="25"/>
    </row>
    <row r="15" spans="2:13" ht="37.5" customHeight="1" x14ac:dyDescent="0.25">
      <c r="B15" s="26">
        <v>4</v>
      </c>
      <c r="C15" s="220" t="s">
        <v>1103</v>
      </c>
      <c r="D15" s="258"/>
      <c r="E15" s="258"/>
      <c r="F15" s="258"/>
      <c r="G15" s="258"/>
      <c r="H15" s="258"/>
      <c r="I15" s="259"/>
      <c r="J15" s="24"/>
      <c r="K15" s="98"/>
      <c r="L15" s="98"/>
    </row>
    <row r="16" spans="2:13" ht="37.5" customHeight="1" x14ac:dyDescent="0.25">
      <c r="B16" s="26">
        <v>5</v>
      </c>
      <c r="C16" s="220" t="s">
        <v>53</v>
      </c>
      <c r="D16" s="221"/>
      <c r="E16" s="221"/>
      <c r="F16" s="221"/>
      <c r="G16" s="221"/>
      <c r="H16" s="221"/>
      <c r="I16" s="222"/>
      <c r="J16" s="24"/>
      <c r="K16" s="25"/>
      <c r="L16" s="25"/>
    </row>
    <row r="17" spans="2:12" ht="37.5" customHeight="1" x14ac:dyDescent="0.25">
      <c r="B17" s="26">
        <v>6</v>
      </c>
      <c r="C17" s="220" t="s">
        <v>55</v>
      </c>
      <c r="D17" s="221"/>
      <c r="E17" s="221"/>
      <c r="F17" s="221"/>
      <c r="G17" s="221"/>
      <c r="H17" s="221"/>
      <c r="I17" s="222"/>
      <c r="J17" s="24"/>
      <c r="K17" s="77"/>
      <c r="L17" s="77"/>
    </row>
    <row r="18" spans="2:12" ht="37.5" customHeight="1" x14ac:dyDescent="0.25">
      <c r="B18" s="10" t="s">
        <v>24</v>
      </c>
      <c r="C18" s="176" t="s">
        <v>57</v>
      </c>
      <c r="D18" s="177"/>
      <c r="E18" s="177"/>
      <c r="F18" s="177"/>
      <c r="G18" s="177"/>
      <c r="H18" s="177"/>
      <c r="I18" s="178"/>
      <c r="J18" s="24"/>
      <c r="K18" s="25"/>
      <c r="L18" s="25"/>
    </row>
    <row r="19" spans="2:12" ht="37.5" customHeight="1" x14ac:dyDescent="0.25">
      <c r="B19" s="10" t="s">
        <v>26</v>
      </c>
      <c r="C19" s="176" t="s">
        <v>59</v>
      </c>
      <c r="D19" s="177"/>
      <c r="E19" s="177"/>
      <c r="F19" s="177"/>
      <c r="G19" s="177"/>
      <c r="H19" s="177"/>
      <c r="I19" s="178"/>
      <c r="J19" s="24"/>
      <c r="K19" s="25"/>
      <c r="L19" s="25"/>
    </row>
    <row r="20" spans="2:12" s="33" customFormat="1" ht="75" customHeight="1" x14ac:dyDescent="0.25">
      <c r="B20" s="299" t="s">
        <v>60</v>
      </c>
      <c r="C20" s="299"/>
      <c r="D20" s="299"/>
      <c r="E20" s="299"/>
      <c r="F20" s="299"/>
      <c r="G20" s="299"/>
      <c r="H20" s="299"/>
      <c r="I20" s="299"/>
      <c r="J20" s="300" t="s">
        <v>61</v>
      </c>
      <c r="K20" s="301"/>
      <c r="L20" s="302"/>
    </row>
    <row r="21" spans="2:12" s="33" customFormat="1" x14ac:dyDescent="0.25">
      <c r="B21" s="46"/>
    </row>
    <row r="22" spans="2:12" s="33" customFormat="1" x14ac:dyDescent="0.25">
      <c r="B22" s="46"/>
    </row>
    <row r="23" spans="2:12" s="33" customFormat="1" x14ac:dyDescent="0.25">
      <c r="B23" s="46"/>
    </row>
    <row r="24" spans="2:12" s="33" customFormat="1" x14ac:dyDescent="0.25">
      <c r="B24" s="46"/>
    </row>
    <row r="25" spans="2:12" s="33" customFormat="1" x14ac:dyDescent="0.25">
      <c r="B25" s="46"/>
    </row>
    <row r="26" spans="2:12" s="33" customFormat="1" x14ac:dyDescent="0.25">
      <c r="B26" s="46"/>
    </row>
    <row r="27" spans="2:12" s="33" customFormat="1" x14ac:dyDescent="0.25">
      <c r="B27" s="46"/>
    </row>
    <row r="28" spans="2:12" s="33" customFormat="1" x14ac:dyDescent="0.25">
      <c r="B28" s="46"/>
    </row>
    <row r="29" spans="2:12" s="33" customFormat="1" x14ac:dyDescent="0.25">
      <c r="B29" s="46"/>
    </row>
    <row r="30" spans="2:12" s="33" customFormat="1" x14ac:dyDescent="0.25">
      <c r="B30" s="46"/>
    </row>
    <row r="31" spans="2:12" s="33" customFormat="1" x14ac:dyDescent="0.25">
      <c r="B31" s="46"/>
    </row>
    <row r="32" spans="2:12" s="33" customFormat="1" x14ac:dyDescent="0.25">
      <c r="B32" s="46"/>
    </row>
    <row r="33" spans="2:2" s="33" customFormat="1" x14ac:dyDescent="0.25">
      <c r="B33" s="46"/>
    </row>
    <row r="34" spans="2:2" s="33" customFormat="1" x14ac:dyDescent="0.25">
      <c r="B34" s="46"/>
    </row>
    <row r="35" spans="2:2" s="33" customFormat="1" x14ac:dyDescent="0.25">
      <c r="B35" s="46"/>
    </row>
    <row r="36" spans="2:2" s="33" customFormat="1" x14ac:dyDescent="0.25">
      <c r="B36" s="46"/>
    </row>
    <row r="37" spans="2:2" s="33" customFormat="1" x14ac:dyDescent="0.25">
      <c r="B37" s="46"/>
    </row>
    <row r="38" spans="2:2" s="33" customFormat="1" x14ac:dyDescent="0.25">
      <c r="B38" s="46"/>
    </row>
    <row r="39" spans="2:2" s="33" customFormat="1" x14ac:dyDescent="0.25">
      <c r="B39" s="46"/>
    </row>
    <row r="40" spans="2:2" s="33" customFormat="1" x14ac:dyDescent="0.25">
      <c r="B40" s="46"/>
    </row>
    <row r="41" spans="2:2" s="33" customFormat="1" x14ac:dyDescent="0.25">
      <c r="B41" s="46"/>
    </row>
    <row r="42" spans="2:2" s="33" customFormat="1" x14ac:dyDescent="0.25">
      <c r="B42" s="46"/>
    </row>
    <row r="43" spans="2:2" s="33" customFormat="1" x14ac:dyDescent="0.25">
      <c r="B43" s="46"/>
    </row>
    <row r="44" spans="2:2" s="33" customFormat="1" x14ac:dyDescent="0.25">
      <c r="B44" s="46"/>
    </row>
    <row r="45" spans="2:2" s="33" customFormat="1" x14ac:dyDescent="0.25">
      <c r="B45" s="46"/>
    </row>
    <row r="46" spans="2:2" s="33" customFormat="1" x14ac:dyDescent="0.25">
      <c r="B46" s="46"/>
    </row>
    <row r="47" spans="2:2" s="33" customFormat="1" x14ac:dyDescent="0.25">
      <c r="B47" s="46"/>
    </row>
    <row r="48" spans="2:2" s="33" customFormat="1" x14ac:dyDescent="0.25">
      <c r="B48" s="46"/>
    </row>
    <row r="49" spans="2:2" s="33" customFormat="1" x14ac:dyDescent="0.25">
      <c r="B49" s="46"/>
    </row>
    <row r="50" spans="2:2" s="33" customFormat="1" x14ac:dyDescent="0.25">
      <c r="B50" s="46"/>
    </row>
    <row r="51" spans="2:2" s="33" customFormat="1" x14ac:dyDescent="0.25">
      <c r="B51" s="46"/>
    </row>
    <row r="52" spans="2:2" s="33" customFormat="1" x14ac:dyDescent="0.25">
      <c r="B52" s="46"/>
    </row>
    <row r="53" spans="2:2" s="33" customFormat="1" x14ac:dyDescent="0.25">
      <c r="B53" s="46"/>
    </row>
    <row r="54" spans="2:2" s="33" customFormat="1" x14ac:dyDescent="0.25">
      <c r="B54" s="46"/>
    </row>
    <row r="55" spans="2:2" s="33" customFormat="1" x14ac:dyDescent="0.25">
      <c r="B55" s="46"/>
    </row>
    <row r="56" spans="2:2" s="33" customFormat="1" x14ac:dyDescent="0.25">
      <c r="B56" s="46"/>
    </row>
    <row r="57" spans="2:2" s="33" customFormat="1" x14ac:dyDescent="0.25">
      <c r="B57" s="46"/>
    </row>
    <row r="58" spans="2:2" s="33" customFormat="1" x14ac:dyDescent="0.25">
      <c r="B58" s="46"/>
    </row>
    <row r="59" spans="2:2" s="33" customFormat="1" x14ac:dyDescent="0.25">
      <c r="B59" s="46"/>
    </row>
    <row r="60" spans="2:2" s="33" customFormat="1" x14ac:dyDescent="0.25">
      <c r="B60" s="46"/>
    </row>
    <row r="61" spans="2:2" s="33" customFormat="1" x14ac:dyDescent="0.25">
      <c r="B61" s="46"/>
    </row>
    <row r="62" spans="2:2" s="33" customFormat="1" x14ac:dyDescent="0.25">
      <c r="B62" s="46"/>
    </row>
    <row r="63" spans="2:2" s="33" customFormat="1" x14ac:dyDescent="0.25">
      <c r="B63" s="46"/>
    </row>
    <row r="64" spans="2:2" s="33" customFormat="1" x14ac:dyDescent="0.25">
      <c r="B64" s="46"/>
    </row>
    <row r="65" spans="2:2" s="33" customFormat="1" x14ac:dyDescent="0.25">
      <c r="B65" s="46"/>
    </row>
    <row r="66" spans="2:2" s="33" customFormat="1" x14ac:dyDescent="0.25">
      <c r="B66" s="46"/>
    </row>
    <row r="67" spans="2:2" s="33" customFormat="1" x14ac:dyDescent="0.25">
      <c r="B67" s="46"/>
    </row>
    <row r="68" spans="2:2" s="33" customFormat="1" x14ac:dyDescent="0.25">
      <c r="B68" s="46"/>
    </row>
    <row r="69" spans="2:2" s="33" customFormat="1" x14ac:dyDescent="0.25">
      <c r="B69" s="46"/>
    </row>
    <row r="70" spans="2:2" s="33" customFormat="1" x14ac:dyDescent="0.25">
      <c r="B70" s="46"/>
    </row>
    <row r="71" spans="2:2" s="33" customFormat="1" x14ac:dyDescent="0.25">
      <c r="B71" s="46"/>
    </row>
    <row r="72" spans="2:2" s="33" customFormat="1" x14ac:dyDescent="0.25">
      <c r="B72" s="46"/>
    </row>
    <row r="73" spans="2:2" s="33" customFormat="1" x14ac:dyDescent="0.25">
      <c r="B73" s="46"/>
    </row>
    <row r="74" spans="2:2" s="33" customFormat="1" x14ac:dyDescent="0.25">
      <c r="B74" s="46"/>
    </row>
    <row r="75" spans="2:2" s="33" customFormat="1" x14ac:dyDescent="0.25">
      <c r="B75" s="46"/>
    </row>
    <row r="76" spans="2:2" s="33" customFormat="1" x14ac:dyDescent="0.25">
      <c r="B76" s="46"/>
    </row>
    <row r="77" spans="2:2" s="33" customFormat="1" x14ac:dyDescent="0.25">
      <c r="B77" s="46"/>
    </row>
    <row r="78" spans="2:2" s="33" customFormat="1" x14ac:dyDescent="0.25">
      <c r="B78" s="46"/>
    </row>
    <row r="79" spans="2:2" s="33" customFormat="1" x14ac:dyDescent="0.25">
      <c r="B79" s="46"/>
    </row>
    <row r="80" spans="2:2" s="33" customFormat="1" x14ac:dyDescent="0.25">
      <c r="B80" s="46"/>
    </row>
    <row r="81" spans="2:2" s="33" customFormat="1" x14ac:dyDescent="0.25">
      <c r="B81" s="46"/>
    </row>
    <row r="82" spans="2:2" s="33" customFormat="1" x14ac:dyDescent="0.25">
      <c r="B82" s="46"/>
    </row>
    <row r="83" spans="2:2" s="33" customFormat="1" x14ac:dyDescent="0.25">
      <c r="B83" s="46"/>
    </row>
    <row r="84" spans="2:2" s="33" customFormat="1" x14ac:dyDescent="0.25">
      <c r="B84" s="46"/>
    </row>
    <row r="85" spans="2:2" s="33" customFormat="1" x14ac:dyDescent="0.25">
      <c r="B85" s="46"/>
    </row>
    <row r="86" spans="2:2" s="33" customFormat="1" x14ac:dyDescent="0.25">
      <c r="B86" s="46"/>
    </row>
    <row r="87" spans="2:2" s="33" customFormat="1" x14ac:dyDescent="0.25">
      <c r="B87" s="46"/>
    </row>
    <row r="88" spans="2:2" s="33" customFormat="1" x14ac:dyDescent="0.25">
      <c r="B88" s="46"/>
    </row>
    <row r="89" spans="2:2" s="33" customFormat="1" x14ac:dyDescent="0.25">
      <c r="B89" s="46"/>
    </row>
    <row r="90" spans="2:2" s="33" customFormat="1" x14ac:dyDescent="0.25">
      <c r="B90" s="46"/>
    </row>
    <row r="91" spans="2:2" s="33" customFormat="1" x14ac:dyDescent="0.25">
      <c r="B91" s="46"/>
    </row>
  </sheetData>
  <mergeCells count="20">
    <mergeCell ref="C11:I11"/>
    <mergeCell ref="B10:C10"/>
    <mergeCell ref="D10:L10"/>
    <mergeCell ref="B2:C6"/>
    <mergeCell ref="B7:L7"/>
    <mergeCell ref="B8:C8"/>
    <mergeCell ref="D8:L8"/>
    <mergeCell ref="B9:C9"/>
    <mergeCell ref="D9:L9"/>
    <mergeCell ref="D2:L6"/>
    <mergeCell ref="C19:I19"/>
    <mergeCell ref="B20:I20"/>
    <mergeCell ref="J20:L20"/>
    <mergeCell ref="C12:I12"/>
    <mergeCell ref="C13:I13"/>
    <mergeCell ref="C14:I14"/>
    <mergeCell ref="C16:I16"/>
    <mergeCell ref="C18:I18"/>
    <mergeCell ref="C17:I17"/>
    <mergeCell ref="C15:I15"/>
  </mergeCells>
  <hyperlinks>
    <hyperlink ref="M2" location="'HARCAMA BİRİMLERİ ÖMK LİSTELERİ'!A1" display="Ana Sayfa"/>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7.28515625" style="3" customWidth="1"/>
    <col min="14" max="16384" width="9.140625" style="3"/>
  </cols>
  <sheetData>
    <row r="2" spans="2:13" ht="21.75" customHeight="1" x14ac:dyDescent="0.25">
      <c r="B2" s="179"/>
      <c r="C2" s="179"/>
      <c r="D2" s="180" t="s">
        <v>1104</v>
      </c>
      <c r="E2" s="181"/>
      <c r="F2" s="181"/>
      <c r="G2" s="181"/>
      <c r="H2" s="181"/>
      <c r="I2" s="181"/>
      <c r="J2" s="182"/>
      <c r="K2" s="182"/>
      <c r="L2" s="183"/>
      <c r="M2" s="94"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1105</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8" t="s">
        <v>10</v>
      </c>
      <c r="K11" s="28" t="s">
        <v>11</v>
      </c>
      <c r="L11" s="28" t="s">
        <v>12</v>
      </c>
    </row>
    <row r="12" spans="2:13" s="33" customFormat="1" ht="31.5" customHeight="1" x14ac:dyDescent="0.25">
      <c r="B12" s="10" t="s">
        <v>175</v>
      </c>
      <c r="C12" s="175" t="s">
        <v>1106</v>
      </c>
      <c r="D12" s="204"/>
      <c r="E12" s="204"/>
      <c r="F12" s="204"/>
      <c r="G12" s="204"/>
      <c r="H12" s="204"/>
      <c r="I12" s="204"/>
      <c r="J12" s="24"/>
      <c r="K12" s="25"/>
      <c r="L12" s="25"/>
    </row>
    <row r="13" spans="2:13" s="33" customFormat="1" ht="31.5" customHeight="1" x14ac:dyDescent="0.25">
      <c r="B13" s="10" t="s">
        <v>14</v>
      </c>
      <c r="C13" s="204" t="s">
        <v>1107</v>
      </c>
      <c r="D13" s="204"/>
      <c r="E13" s="204"/>
      <c r="F13" s="204"/>
      <c r="G13" s="204"/>
      <c r="H13" s="204"/>
      <c r="I13" s="204"/>
      <c r="J13" s="24"/>
      <c r="K13" s="25"/>
      <c r="L13" s="25"/>
    </row>
    <row r="14" spans="2:13" s="33" customFormat="1" ht="31.5" customHeight="1" x14ac:dyDescent="0.25">
      <c r="B14" s="10" t="s">
        <v>16</v>
      </c>
      <c r="C14" s="204" t="s">
        <v>1108</v>
      </c>
      <c r="D14" s="204"/>
      <c r="E14" s="204"/>
      <c r="F14" s="204"/>
      <c r="G14" s="204"/>
      <c r="H14" s="204"/>
      <c r="I14" s="204"/>
      <c r="J14" s="24"/>
      <c r="K14" s="25"/>
      <c r="L14" s="25"/>
    </row>
    <row r="15" spans="2:13" s="33" customFormat="1" ht="31.5" customHeight="1" x14ac:dyDescent="0.25">
      <c r="B15" s="10" t="s">
        <v>18</v>
      </c>
      <c r="C15" s="223" t="s">
        <v>1109</v>
      </c>
      <c r="D15" s="223"/>
      <c r="E15" s="223"/>
      <c r="F15" s="223"/>
      <c r="G15" s="223"/>
      <c r="H15" s="223"/>
      <c r="I15" s="223"/>
      <c r="J15" s="24"/>
      <c r="K15" s="25"/>
      <c r="L15" s="25"/>
    </row>
    <row r="16" spans="2:13" s="33" customFormat="1" ht="31.5" customHeight="1" x14ac:dyDescent="0.25">
      <c r="B16" s="10" t="s">
        <v>20</v>
      </c>
      <c r="C16" s="175" t="s">
        <v>1110</v>
      </c>
      <c r="D16" s="175"/>
      <c r="E16" s="175"/>
      <c r="F16" s="175"/>
      <c r="G16" s="175"/>
      <c r="H16" s="175"/>
      <c r="I16" s="175"/>
      <c r="J16" s="24"/>
      <c r="K16" s="25"/>
      <c r="L16" s="25"/>
    </row>
    <row r="17" spans="2:12" s="33" customFormat="1" ht="31.5" customHeight="1" x14ac:dyDescent="0.25">
      <c r="B17" s="10" t="s">
        <v>22</v>
      </c>
      <c r="C17" s="176" t="s">
        <v>53</v>
      </c>
      <c r="D17" s="177"/>
      <c r="E17" s="177"/>
      <c r="F17" s="177"/>
      <c r="G17" s="177"/>
      <c r="H17" s="177"/>
      <c r="I17" s="178"/>
      <c r="J17" s="24"/>
      <c r="K17" s="77"/>
      <c r="L17" s="77"/>
    </row>
    <row r="18" spans="2:12" s="33" customFormat="1" ht="31.5" customHeight="1" x14ac:dyDescent="0.25">
      <c r="B18" s="10" t="s">
        <v>44</v>
      </c>
      <c r="C18" s="175" t="s">
        <v>55</v>
      </c>
      <c r="D18" s="175"/>
      <c r="E18" s="175"/>
      <c r="F18" s="175"/>
      <c r="G18" s="175"/>
      <c r="H18" s="175"/>
      <c r="I18" s="175"/>
      <c r="J18" s="24"/>
      <c r="K18" s="25"/>
      <c r="L18" s="25"/>
    </row>
    <row r="19" spans="2:12" s="33" customFormat="1" ht="31.5" customHeight="1" x14ac:dyDescent="0.25">
      <c r="B19" s="10" t="s">
        <v>246</v>
      </c>
      <c r="C19" s="175" t="s">
        <v>57</v>
      </c>
      <c r="D19" s="175"/>
      <c r="E19" s="175"/>
      <c r="F19" s="175"/>
      <c r="G19" s="175"/>
      <c r="H19" s="175"/>
      <c r="I19" s="175"/>
      <c r="J19" s="24"/>
      <c r="K19" s="25"/>
      <c r="L19" s="25"/>
    </row>
    <row r="20" spans="2:12" s="33" customFormat="1" ht="31.5" customHeight="1" x14ac:dyDescent="0.25">
      <c r="B20" s="10" t="s">
        <v>248</v>
      </c>
      <c r="C20" s="175" t="s">
        <v>59</v>
      </c>
      <c r="D20" s="175"/>
      <c r="E20" s="175"/>
      <c r="F20" s="175"/>
      <c r="G20" s="175"/>
      <c r="H20" s="175"/>
      <c r="I20" s="175"/>
      <c r="J20" s="24"/>
      <c r="K20" s="25"/>
      <c r="L20" s="25"/>
    </row>
    <row r="21" spans="2:12" ht="75" customHeight="1" x14ac:dyDescent="0.25">
      <c r="B21" s="174" t="s">
        <v>60</v>
      </c>
      <c r="C21" s="174"/>
      <c r="D21" s="174"/>
      <c r="E21" s="174"/>
      <c r="F21" s="174"/>
      <c r="G21" s="174"/>
      <c r="H21" s="174"/>
      <c r="I21" s="174"/>
      <c r="J21" s="171" t="s">
        <v>61</v>
      </c>
      <c r="K21" s="172"/>
      <c r="L21" s="173"/>
    </row>
  </sheetData>
  <mergeCells count="21">
    <mergeCell ref="B21:I21"/>
    <mergeCell ref="J21:L21"/>
    <mergeCell ref="C11:I11"/>
    <mergeCell ref="C12:I12"/>
    <mergeCell ref="C13:I13"/>
    <mergeCell ref="C14:I14"/>
    <mergeCell ref="C15:I15"/>
    <mergeCell ref="C16:I16"/>
    <mergeCell ref="C18:I18"/>
    <mergeCell ref="C19:I19"/>
    <mergeCell ref="C20:I20"/>
    <mergeCell ref="C17:I17"/>
    <mergeCell ref="B10:C10"/>
    <mergeCell ref="D10:L10"/>
    <mergeCell ref="B2:C6"/>
    <mergeCell ref="B7:L7"/>
    <mergeCell ref="B8:C8"/>
    <mergeCell ref="D8:L8"/>
    <mergeCell ref="B9:C9"/>
    <mergeCell ref="D9:L9"/>
    <mergeCell ref="D2:L6"/>
  </mergeCells>
  <hyperlinks>
    <hyperlink ref="M2" location="'HARCAMA BİRİMLERİ ÖMK LİSTELERİ'!A1" display="Ana Sayfa"/>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4.7109375" style="3" customWidth="1"/>
    <col min="14" max="16384" width="9.140625" style="3"/>
  </cols>
  <sheetData>
    <row r="2" spans="2:13" ht="21.75" customHeight="1" x14ac:dyDescent="0.25">
      <c r="B2" s="179"/>
      <c r="C2" s="179"/>
      <c r="D2" s="180" t="s">
        <v>1111</v>
      </c>
      <c r="E2" s="181"/>
      <c r="F2" s="181"/>
      <c r="G2" s="181"/>
      <c r="H2" s="181"/>
      <c r="I2" s="181"/>
      <c r="J2" s="182"/>
      <c r="K2" s="182"/>
      <c r="L2" s="183"/>
      <c r="M2" s="93"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1112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4.5" customHeight="1" x14ac:dyDescent="0.25">
      <c r="B12" s="26">
        <v>1</v>
      </c>
      <c r="C12" s="219" t="s">
        <v>1113</v>
      </c>
      <c r="D12" s="219"/>
      <c r="E12" s="219"/>
      <c r="F12" s="219"/>
      <c r="G12" s="219"/>
      <c r="H12" s="219"/>
      <c r="I12" s="219"/>
      <c r="J12" s="24"/>
      <c r="K12" s="25"/>
      <c r="L12" s="25"/>
    </row>
    <row r="13" spans="2:13" s="33" customFormat="1" ht="34.5" customHeight="1" x14ac:dyDescent="0.25">
      <c r="B13" s="26">
        <v>2</v>
      </c>
      <c r="C13" s="219" t="s">
        <v>1079</v>
      </c>
      <c r="D13" s="219"/>
      <c r="E13" s="219"/>
      <c r="F13" s="219"/>
      <c r="G13" s="219"/>
      <c r="H13" s="219"/>
      <c r="I13" s="219"/>
      <c r="J13" s="24"/>
      <c r="K13" s="25"/>
      <c r="L13" s="25"/>
    </row>
    <row r="14" spans="2:13" s="33" customFormat="1" ht="34.5" customHeight="1" x14ac:dyDescent="0.25">
      <c r="B14" s="26">
        <v>3</v>
      </c>
      <c r="C14" s="219" t="s">
        <v>1030</v>
      </c>
      <c r="D14" s="219"/>
      <c r="E14" s="219"/>
      <c r="F14" s="219"/>
      <c r="G14" s="219"/>
      <c r="H14" s="219"/>
      <c r="I14" s="219"/>
      <c r="J14" s="24"/>
      <c r="K14" s="25"/>
      <c r="L14" s="25"/>
    </row>
    <row r="15" spans="2:13" s="33" customFormat="1" ht="34.5" customHeight="1" x14ac:dyDescent="0.25">
      <c r="B15" s="26">
        <v>4</v>
      </c>
      <c r="C15" s="296" t="s">
        <v>1081</v>
      </c>
      <c r="D15" s="297"/>
      <c r="E15" s="297"/>
      <c r="F15" s="297"/>
      <c r="G15" s="297"/>
      <c r="H15" s="297"/>
      <c r="I15" s="298"/>
      <c r="J15" s="24"/>
      <c r="K15" s="25"/>
      <c r="L15" s="25"/>
    </row>
    <row r="16" spans="2:13" s="33" customFormat="1" ht="34.5" customHeight="1" x14ac:dyDescent="0.25">
      <c r="B16" s="26">
        <v>5</v>
      </c>
      <c r="C16" s="219" t="s">
        <v>1114</v>
      </c>
      <c r="D16" s="219"/>
      <c r="E16" s="219"/>
      <c r="F16" s="219"/>
      <c r="G16" s="219"/>
      <c r="H16" s="219"/>
      <c r="I16" s="219"/>
      <c r="J16" s="24"/>
      <c r="K16" s="25"/>
      <c r="L16" s="25"/>
    </row>
    <row r="17" spans="2:12" s="33" customFormat="1" ht="34.5" customHeight="1" x14ac:dyDescent="0.25">
      <c r="B17" s="26">
        <v>6</v>
      </c>
      <c r="C17" s="227" t="s">
        <v>430</v>
      </c>
      <c r="D17" s="228"/>
      <c r="E17" s="228"/>
      <c r="F17" s="228"/>
      <c r="G17" s="228"/>
      <c r="H17" s="228"/>
      <c r="I17" s="229"/>
      <c r="J17" s="24"/>
      <c r="K17" s="25"/>
      <c r="L17" s="25"/>
    </row>
    <row r="18" spans="2:12" s="33" customFormat="1" ht="34.5" customHeight="1" x14ac:dyDescent="0.25">
      <c r="B18" s="26">
        <v>7</v>
      </c>
      <c r="C18" s="175" t="s">
        <v>55</v>
      </c>
      <c r="D18" s="175"/>
      <c r="E18" s="175"/>
      <c r="F18" s="175"/>
      <c r="G18" s="175"/>
      <c r="H18" s="175"/>
      <c r="I18" s="175"/>
      <c r="J18" s="24"/>
      <c r="K18" s="25"/>
      <c r="L18" s="25"/>
    </row>
    <row r="19" spans="2:12" s="33" customFormat="1" ht="34.5" customHeight="1" x14ac:dyDescent="0.25">
      <c r="B19" s="10" t="s">
        <v>246</v>
      </c>
      <c r="C19" s="175" t="s">
        <v>57</v>
      </c>
      <c r="D19" s="175"/>
      <c r="E19" s="175"/>
      <c r="F19" s="175"/>
      <c r="G19" s="175"/>
      <c r="H19" s="175"/>
      <c r="I19" s="175"/>
      <c r="J19" s="24"/>
      <c r="K19" s="25"/>
      <c r="L19" s="25"/>
    </row>
    <row r="20" spans="2:12" s="33" customFormat="1" ht="34.5" customHeight="1" x14ac:dyDescent="0.25">
      <c r="B20" s="10" t="s">
        <v>248</v>
      </c>
      <c r="C20" s="175" t="s">
        <v>59</v>
      </c>
      <c r="D20" s="175"/>
      <c r="E20" s="175"/>
      <c r="F20" s="175"/>
      <c r="G20" s="175"/>
      <c r="H20" s="175"/>
      <c r="I20" s="175"/>
      <c r="J20" s="24"/>
      <c r="K20" s="25"/>
      <c r="L20" s="25"/>
    </row>
    <row r="21" spans="2:12" ht="75" customHeight="1" x14ac:dyDescent="0.25">
      <c r="B21" s="174" t="s">
        <v>60</v>
      </c>
      <c r="C21" s="174"/>
      <c r="D21" s="174"/>
      <c r="E21" s="174"/>
      <c r="F21" s="174"/>
      <c r="G21" s="174"/>
      <c r="H21" s="174"/>
      <c r="I21" s="174"/>
      <c r="J21" s="171" t="s">
        <v>61</v>
      </c>
      <c r="K21" s="172"/>
      <c r="L21" s="173"/>
    </row>
  </sheetData>
  <mergeCells count="21">
    <mergeCell ref="B10:C10"/>
    <mergeCell ref="D10:L10"/>
    <mergeCell ref="B2:C6"/>
    <mergeCell ref="B7:L7"/>
    <mergeCell ref="B8:C8"/>
    <mergeCell ref="D8:L8"/>
    <mergeCell ref="B9:C9"/>
    <mergeCell ref="D9:L9"/>
    <mergeCell ref="D2:L6"/>
    <mergeCell ref="C11:I11"/>
    <mergeCell ref="C12:I12"/>
    <mergeCell ref="C13:I13"/>
    <mergeCell ref="C14:I14"/>
    <mergeCell ref="C15:I15"/>
    <mergeCell ref="B21:I21"/>
    <mergeCell ref="J21:L21"/>
    <mergeCell ref="C16:I16"/>
    <mergeCell ref="C17:I17"/>
    <mergeCell ref="C18:I18"/>
    <mergeCell ref="C19:I19"/>
    <mergeCell ref="C20:I20"/>
  </mergeCells>
  <hyperlinks>
    <hyperlink ref="M2" location="'HARCAMA BİRİMLERİ ÖMK LİSTELERİ'!A1" display="Ana Sayfa"/>
  </hyperlinks>
  <pageMargins left="0.7" right="0.7" top="0.75" bottom="0.75" header="0.3" footer="0.3"/>
  <drawing r:id="rId1"/>
  <legacy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3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9.5703125" style="3" customWidth="1"/>
    <col min="14" max="16384" width="9.140625" style="3"/>
  </cols>
  <sheetData>
    <row r="1" spans="1:13" ht="18.75" x14ac:dyDescent="0.25">
      <c r="A1" s="45"/>
    </row>
    <row r="2" spans="1:13" ht="21.75" customHeight="1" x14ac:dyDescent="0.25">
      <c r="B2" s="179"/>
      <c r="C2" s="179"/>
      <c r="D2" s="180" t="s">
        <v>1115</v>
      </c>
      <c r="E2" s="181"/>
      <c r="F2" s="181"/>
      <c r="G2" s="181"/>
      <c r="H2" s="181"/>
      <c r="I2" s="181"/>
      <c r="J2" s="182"/>
      <c r="K2" s="182"/>
      <c r="L2" s="183"/>
      <c r="M2" s="94" t="s">
        <v>3</v>
      </c>
    </row>
    <row r="3" spans="1:13" ht="21.75" customHeight="1" x14ac:dyDescent="0.25">
      <c r="B3" s="179"/>
      <c r="C3" s="179"/>
      <c r="D3" s="184"/>
      <c r="E3" s="185"/>
      <c r="F3" s="185"/>
      <c r="G3" s="185"/>
      <c r="H3" s="185"/>
      <c r="I3" s="185"/>
      <c r="J3" s="186"/>
      <c r="K3" s="186"/>
      <c r="L3" s="187"/>
      <c r="M3" s="2"/>
    </row>
    <row r="4" spans="1:13" ht="21.75" customHeight="1" x14ac:dyDescent="0.25">
      <c r="B4" s="179"/>
      <c r="C4" s="179"/>
      <c r="D4" s="184"/>
      <c r="E4" s="185"/>
      <c r="F4" s="185"/>
      <c r="G4" s="185"/>
      <c r="H4" s="185"/>
      <c r="I4" s="185"/>
      <c r="J4" s="186"/>
      <c r="K4" s="186"/>
      <c r="L4" s="187"/>
      <c r="M4" s="2"/>
    </row>
    <row r="5" spans="1:13" ht="21.75" customHeight="1" x14ac:dyDescent="0.25">
      <c r="B5" s="179"/>
      <c r="C5" s="179"/>
      <c r="D5" s="184"/>
      <c r="E5" s="185"/>
      <c r="F5" s="185"/>
      <c r="G5" s="185"/>
      <c r="H5" s="185"/>
      <c r="I5" s="185"/>
      <c r="J5" s="186"/>
      <c r="K5" s="186"/>
      <c r="L5" s="187"/>
    </row>
    <row r="6" spans="1:13" ht="21.75" customHeight="1" x14ac:dyDescent="0.25">
      <c r="B6" s="179"/>
      <c r="C6" s="179"/>
      <c r="D6" s="188"/>
      <c r="E6" s="189"/>
      <c r="F6" s="189"/>
      <c r="G6" s="189"/>
      <c r="H6" s="189"/>
      <c r="I6" s="189"/>
      <c r="J6" s="190"/>
      <c r="K6" s="190"/>
      <c r="L6" s="191"/>
    </row>
    <row r="7" spans="1:13" ht="30" customHeight="1" x14ac:dyDescent="0.25">
      <c r="B7" s="192" t="s">
        <v>1116</v>
      </c>
      <c r="C7" s="193"/>
      <c r="D7" s="193"/>
      <c r="E7" s="193"/>
      <c r="F7" s="193"/>
      <c r="G7" s="193"/>
      <c r="H7" s="193"/>
      <c r="I7" s="193"/>
      <c r="J7" s="193"/>
      <c r="K7" s="193"/>
      <c r="L7" s="194"/>
    </row>
    <row r="8" spans="1:13" ht="20.100000000000001" customHeight="1" x14ac:dyDescent="0.25">
      <c r="B8" s="195" t="s">
        <v>5</v>
      </c>
      <c r="C8" s="195"/>
      <c r="D8" s="195"/>
      <c r="E8" s="195"/>
      <c r="F8" s="195"/>
      <c r="G8" s="195"/>
      <c r="H8" s="195"/>
      <c r="I8" s="195"/>
      <c r="J8" s="195"/>
      <c r="K8" s="195"/>
      <c r="L8" s="195"/>
    </row>
    <row r="9" spans="1:13" ht="20.100000000000001" customHeight="1" x14ac:dyDescent="0.25">
      <c r="B9" s="195" t="s">
        <v>6</v>
      </c>
      <c r="C9" s="195"/>
      <c r="D9" s="196"/>
      <c r="E9" s="196"/>
      <c r="F9" s="196"/>
      <c r="G9" s="196"/>
      <c r="H9" s="196"/>
      <c r="I9" s="196"/>
      <c r="J9" s="196"/>
      <c r="K9" s="196"/>
      <c r="L9" s="196"/>
    </row>
    <row r="10" spans="1:13" ht="20.100000000000001" customHeight="1" x14ac:dyDescent="0.25">
      <c r="B10" s="195" t="s">
        <v>7</v>
      </c>
      <c r="C10" s="195"/>
      <c r="D10" s="196"/>
      <c r="E10" s="196"/>
      <c r="F10" s="196"/>
      <c r="G10" s="196"/>
      <c r="H10" s="196"/>
      <c r="I10" s="196"/>
      <c r="J10" s="196"/>
      <c r="K10" s="196"/>
      <c r="L10" s="196"/>
      <c r="M10" s="4"/>
    </row>
    <row r="11" spans="1:13" x14ac:dyDescent="0.25">
      <c r="B11" s="16" t="s">
        <v>8</v>
      </c>
      <c r="C11" s="197" t="s">
        <v>9</v>
      </c>
      <c r="D11" s="197"/>
      <c r="E11" s="197"/>
      <c r="F11" s="197"/>
      <c r="G11" s="197"/>
      <c r="H11" s="197"/>
      <c r="I11" s="197"/>
      <c r="J11" s="15" t="s">
        <v>10</v>
      </c>
      <c r="K11" s="15" t="s">
        <v>11</v>
      </c>
      <c r="L11" s="15" t="s">
        <v>12</v>
      </c>
    </row>
    <row r="12" spans="1:13" s="33" customFormat="1" ht="41.25" customHeight="1" x14ac:dyDescent="0.25">
      <c r="B12" s="35">
        <v>1</v>
      </c>
      <c r="C12" s="219" t="s">
        <v>1079</v>
      </c>
      <c r="D12" s="219"/>
      <c r="E12" s="219"/>
      <c r="F12" s="219"/>
      <c r="G12" s="219"/>
      <c r="H12" s="219"/>
      <c r="I12" s="219"/>
      <c r="J12" s="24"/>
      <c r="K12" s="25"/>
      <c r="L12" s="25"/>
    </row>
    <row r="13" spans="1:13" s="33" customFormat="1" ht="41.25" customHeight="1" x14ac:dyDescent="0.25">
      <c r="B13" s="35">
        <v>2</v>
      </c>
      <c r="C13" s="219" t="s">
        <v>1080</v>
      </c>
      <c r="D13" s="219"/>
      <c r="E13" s="219"/>
      <c r="F13" s="219"/>
      <c r="G13" s="219"/>
      <c r="H13" s="219"/>
      <c r="I13" s="219"/>
      <c r="J13" s="24"/>
      <c r="K13" s="25"/>
      <c r="L13" s="25"/>
    </row>
    <row r="14" spans="1:13" s="33" customFormat="1" ht="41.25" customHeight="1" x14ac:dyDescent="0.25">
      <c r="B14" s="35">
        <v>3</v>
      </c>
      <c r="C14" s="219" t="s">
        <v>323</v>
      </c>
      <c r="D14" s="219"/>
      <c r="E14" s="219"/>
      <c r="F14" s="219"/>
      <c r="G14" s="219"/>
      <c r="H14" s="219"/>
      <c r="I14" s="219"/>
      <c r="J14" s="24"/>
      <c r="K14" s="25"/>
      <c r="L14" s="25"/>
    </row>
    <row r="15" spans="1:13" s="33" customFormat="1" ht="41.25" customHeight="1" x14ac:dyDescent="0.25">
      <c r="B15" s="44" t="s">
        <v>124</v>
      </c>
      <c r="C15" s="219" t="s">
        <v>1028</v>
      </c>
      <c r="D15" s="219"/>
      <c r="E15" s="219"/>
      <c r="F15" s="219"/>
      <c r="G15" s="219"/>
      <c r="H15" s="219"/>
      <c r="I15" s="219"/>
      <c r="J15" s="24"/>
      <c r="K15" s="25"/>
      <c r="L15" s="25"/>
    </row>
    <row r="16" spans="1:13" s="33" customFormat="1" ht="41.25" customHeight="1" x14ac:dyDescent="0.25">
      <c r="B16" s="44" t="s">
        <v>126</v>
      </c>
      <c r="C16" s="219" t="s">
        <v>1117</v>
      </c>
      <c r="D16" s="219"/>
      <c r="E16" s="219"/>
      <c r="F16" s="219"/>
      <c r="G16" s="219"/>
      <c r="H16" s="219"/>
      <c r="I16" s="219"/>
      <c r="J16" s="24"/>
      <c r="K16" s="25"/>
      <c r="L16" s="25"/>
    </row>
    <row r="17" spans="2:12" s="33" customFormat="1" ht="41.25" customHeight="1" x14ac:dyDescent="0.25">
      <c r="B17" s="44" t="s">
        <v>128</v>
      </c>
      <c r="C17" s="219" t="s">
        <v>1118</v>
      </c>
      <c r="D17" s="219"/>
      <c r="E17" s="219"/>
      <c r="F17" s="219"/>
      <c r="G17" s="219"/>
      <c r="H17" s="219"/>
      <c r="I17" s="219"/>
      <c r="J17" s="24"/>
      <c r="K17" s="25"/>
      <c r="L17" s="25"/>
    </row>
    <row r="18" spans="2:12" s="33" customFormat="1" ht="41.25" customHeight="1" x14ac:dyDescent="0.25">
      <c r="B18" s="44" t="s">
        <v>1119</v>
      </c>
      <c r="C18" s="220" t="s">
        <v>1120</v>
      </c>
      <c r="D18" s="221"/>
      <c r="E18" s="221"/>
      <c r="F18" s="221"/>
      <c r="G18" s="221"/>
      <c r="H18" s="221"/>
      <c r="I18" s="222"/>
      <c r="J18" s="24"/>
      <c r="K18" s="25"/>
      <c r="L18" s="25"/>
    </row>
    <row r="19" spans="2:12" s="33" customFormat="1" ht="41.25" customHeight="1" x14ac:dyDescent="0.25">
      <c r="B19" s="35">
        <v>4</v>
      </c>
      <c r="C19" s="220" t="s">
        <v>1030</v>
      </c>
      <c r="D19" s="221"/>
      <c r="E19" s="221"/>
      <c r="F19" s="221"/>
      <c r="G19" s="221"/>
      <c r="H19" s="221"/>
      <c r="I19" s="222"/>
      <c r="J19" s="24"/>
      <c r="K19" s="25"/>
      <c r="L19" s="25"/>
    </row>
    <row r="20" spans="2:12" s="33" customFormat="1" ht="41.25" customHeight="1" x14ac:dyDescent="0.25">
      <c r="B20" s="35">
        <v>5</v>
      </c>
      <c r="C20" s="296" t="s">
        <v>1081</v>
      </c>
      <c r="D20" s="297"/>
      <c r="E20" s="297"/>
      <c r="F20" s="297"/>
      <c r="G20" s="297"/>
      <c r="H20" s="297"/>
      <c r="I20" s="298"/>
      <c r="J20" s="24"/>
      <c r="K20" s="25"/>
      <c r="L20" s="25"/>
    </row>
    <row r="21" spans="2:12" s="33" customFormat="1" ht="41.25" customHeight="1" x14ac:dyDescent="0.25">
      <c r="B21" s="35">
        <v>6</v>
      </c>
      <c r="C21" s="219" t="s">
        <v>1121</v>
      </c>
      <c r="D21" s="219"/>
      <c r="E21" s="219"/>
      <c r="F21" s="219"/>
      <c r="G21" s="219"/>
      <c r="H21" s="219"/>
      <c r="I21" s="219"/>
      <c r="J21" s="24"/>
      <c r="K21" s="25"/>
      <c r="L21" s="25"/>
    </row>
    <row r="22" spans="2:12" s="33" customFormat="1" ht="41.25" customHeight="1" x14ac:dyDescent="0.25">
      <c r="B22" s="35">
        <v>7</v>
      </c>
      <c r="C22" s="219" t="s">
        <v>1122</v>
      </c>
      <c r="D22" s="219"/>
      <c r="E22" s="219"/>
      <c r="F22" s="219"/>
      <c r="G22" s="219"/>
      <c r="H22" s="219"/>
      <c r="I22" s="219"/>
      <c r="J22" s="24"/>
      <c r="K22" s="25"/>
      <c r="L22" s="25"/>
    </row>
    <row r="23" spans="2:12" s="33" customFormat="1" ht="41.25" customHeight="1" x14ac:dyDescent="0.25">
      <c r="B23" s="44" t="s">
        <v>246</v>
      </c>
      <c r="C23" s="219" t="s">
        <v>1123</v>
      </c>
      <c r="D23" s="219"/>
      <c r="E23" s="219"/>
      <c r="F23" s="219"/>
      <c r="G23" s="219"/>
      <c r="H23" s="219"/>
      <c r="I23" s="219"/>
      <c r="J23" s="24"/>
      <c r="K23" s="25"/>
      <c r="L23" s="25"/>
    </row>
    <row r="24" spans="2:12" s="33" customFormat="1" ht="41.25" customHeight="1" x14ac:dyDescent="0.25">
      <c r="B24" s="44" t="s">
        <v>248</v>
      </c>
      <c r="C24" s="219" t="s">
        <v>1124</v>
      </c>
      <c r="D24" s="219"/>
      <c r="E24" s="219"/>
      <c r="F24" s="219"/>
      <c r="G24" s="219"/>
      <c r="H24" s="219"/>
      <c r="I24" s="219"/>
      <c r="J24" s="24"/>
      <c r="K24" s="25"/>
      <c r="L24" s="25"/>
    </row>
    <row r="25" spans="2:12" s="33" customFormat="1" ht="41.25" customHeight="1" x14ac:dyDescent="0.25">
      <c r="B25" s="44" t="s">
        <v>250</v>
      </c>
      <c r="C25" s="219" t="s">
        <v>1125</v>
      </c>
      <c r="D25" s="219"/>
      <c r="E25" s="219"/>
      <c r="F25" s="219"/>
      <c r="G25" s="219"/>
      <c r="H25" s="219"/>
      <c r="I25" s="219"/>
      <c r="J25" s="24"/>
      <c r="K25" s="25"/>
      <c r="L25" s="25"/>
    </row>
    <row r="26" spans="2:12" s="33" customFormat="1" ht="41.25" customHeight="1" x14ac:dyDescent="0.25">
      <c r="B26" s="44" t="s">
        <v>731</v>
      </c>
      <c r="C26" s="219" t="s">
        <v>1126</v>
      </c>
      <c r="D26" s="219"/>
      <c r="E26" s="219"/>
      <c r="F26" s="219"/>
      <c r="G26" s="219"/>
      <c r="H26" s="219"/>
      <c r="I26" s="219"/>
      <c r="J26" s="24"/>
      <c r="K26" s="25"/>
      <c r="L26" s="25"/>
    </row>
    <row r="27" spans="2:12" s="33" customFormat="1" ht="41.25" customHeight="1" x14ac:dyDescent="0.25">
      <c r="B27" s="44" t="s">
        <v>732</v>
      </c>
      <c r="C27" s="219" t="s">
        <v>1127</v>
      </c>
      <c r="D27" s="219"/>
      <c r="E27" s="219"/>
      <c r="F27" s="219"/>
      <c r="G27" s="219"/>
      <c r="H27" s="219"/>
      <c r="I27" s="219"/>
      <c r="J27" s="24"/>
      <c r="K27" s="25"/>
      <c r="L27" s="25"/>
    </row>
    <row r="28" spans="2:12" s="33" customFormat="1" ht="41.25" customHeight="1" x14ac:dyDescent="0.25">
      <c r="B28" s="44" t="s">
        <v>733</v>
      </c>
      <c r="C28" s="219" t="s">
        <v>1128</v>
      </c>
      <c r="D28" s="219"/>
      <c r="E28" s="219"/>
      <c r="F28" s="219"/>
      <c r="G28" s="219"/>
      <c r="H28" s="219"/>
      <c r="I28" s="219"/>
      <c r="J28" s="24"/>
      <c r="K28" s="25"/>
      <c r="L28" s="25"/>
    </row>
    <row r="29" spans="2:12" s="33" customFormat="1" ht="41.25" customHeight="1" x14ac:dyDescent="0.25">
      <c r="B29" s="44" t="s">
        <v>734</v>
      </c>
      <c r="C29" s="219" t="s">
        <v>1129</v>
      </c>
      <c r="D29" s="219"/>
      <c r="E29" s="219"/>
      <c r="F29" s="219"/>
      <c r="G29" s="219"/>
      <c r="H29" s="219"/>
      <c r="I29" s="219"/>
      <c r="J29" s="24"/>
      <c r="K29" s="25"/>
      <c r="L29" s="25"/>
    </row>
    <row r="30" spans="2:12" s="33" customFormat="1" ht="41.25" customHeight="1" x14ac:dyDescent="0.25">
      <c r="B30" s="35">
        <v>8</v>
      </c>
      <c r="C30" s="219" t="s">
        <v>1025</v>
      </c>
      <c r="D30" s="219"/>
      <c r="E30" s="219"/>
      <c r="F30" s="219"/>
      <c r="G30" s="219"/>
      <c r="H30" s="219"/>
      <c r="I30" s="219"/>
      <c r="J30" s="24"/>
      <c r="K30" s="25"/>
      <c r="L30" s="25"/>
    </row>
    <row r="31" spans="2:12" s="33" customFormat="1" ht="41.25" customHeight="1" x14ac:dyDescent="0.25">
      <c r="B31" s="44" t="s">
        <v>89</v>
      </c>
      <c r="C31" s="220" t="s">
        <v>597</v>
      </c>
      <c r="D31" s="221"/>
      <c r="E31" s="221"/>
      <c r="F31" s="221"/>
      <c r="G31" s="221"/>
      <c r="H31" s="221"/>
      <c r="I31" s="222"/>
      <c r="J31" s="24"/>
      <c r="K31" s="77"/>
      <c r="L31" s="77"/>
    </row>
    <row r="32" spans="2:12" s="33" customFormat="1" ht="41.25" customHeight="1" x14ac:dyDescent="0.25">
      <c r="B32" s="44" t="s">
        <v>48</v>
      </c>
      <c r="C32" s="220" t="s">
        <v>430</v>
      </c>
      <c r="D32" s="221"/>
      <c r="E32" s="221"/>
      <c r="F32" s="221"/>
      <c r="G32" s="221"/>
      <c r="H32" s="221"/>
      <c r="I32" s="222"/>
      <c r="J32" s="24"/>
      <c r="K32" s="77"/>
      <c r="L32" s="77"/>
    </row>
    <row r="33" spans="2:12" s="33" customFormat="1" ht="41.25" customHeight="1" x14ac:dyDescent="0.25">
      <c r="B33" s="35">
        <v>10</v>
      </c>
      <c r="C33" s="175" t="s">
        <v>55</v>
      </c>
      <c r="D33" s="175"/>
      <c r="E33" s="175"/>
      <c r="F33" s="175"/>
      <c r="G33" s="175"/>
      <c r="H33" s="175"/>
      <c r="I33" s="175"/>
      <c r="J33" s="24"/>
      <c r="K33" s="25"/>
      <c r="L33" s="25"/>
    </row>
    <row r="34" spans="2:12" s="33" customFormat="1" ht="41.25" customHeight="1" x14ac:dyDescent="0.25">
      <c r="B34" s="44" t="s">
        <v>171</v>
      </c>
      <c r="C34" s="175" t="s">
        <v>57</v>
      </c>
      <c r="D34" s="175"/>
      <c r="E34" s="175"/>
      <c r="F34" s="175"/>
      <c r="G34" s="175"/>
      <c r="H34" s="175"/>
      <c r="I34" s="175"/>
      <c r="J34" s="24"/>
      <c r="K34" s="25"/>
      <c r="L34" s="25"/>
    </row>
    <row r="35" spans="2:12" s="33" customFormat="1" ht="41.25" customHeight="1" x14ac:dyDescent="0.25">
      <c r="B35" s="44" t="s">
        <v>172</v>
      </c>
      <c r="C35" s="175" t="s">
        <v>59</v>
      </c>
      <c r="D35" s="175"/>
      <c r="E35" s="175"/>
      <c r="F35" s="175"/>
      <c r="G35" s="175"/>
      <c r="H35" s="175"/>
      <c r="I35" s="175"/>
      <c r="J35" s="24"/>
      <c r="K35" s="25"/>
      <c r="L35" s="25"/>
    </row>
    <row r="36" spans="2:12" ht="75" customHeight="1" x14ac:dyDescent="0.25">
      <c r="B36" s="174" t="s">
        <v>60</v>
      </c>
      <c r="C36" s="174"/>
      <c r="D36" s="174"/>
      <c r="E36" s="174"/>
      <c r="F36" s="174"/>
      <c r="G36" s="174"/>
      <c r="H36" s="174"/>
      <c r="I36" s="174"/>
      <c r="J36" s="171" t="s">
        <v>61</v>
      </c>
      <c r="K36" s="172"/>
      <c r="L36" s="173"/>
    </row>
  </sheetData>
  <mergeCells count="36">
    <mergeCell ref="B10:C10"/>
    <mergeCell ref="D10:L10"/>
    <mergeCell ref="B2:C6"/>
    <mergeCell ref="B7:L7"/>
    <mergeCell ref="B8:C8"/>
    <mergeCell ref="D8:L8"/>
    <mergeCell ref="B9:C9"/>
    <mergeCell ref="D9:L9"/>
    <mergeCell ref="D2:L6"/>
    <mergeCell ref="C23:I23"/>
    <mergeCell ref="C11:I11"/>
    <mergeCell ref="C12:I12"/>
    <mergeCell ref="C13:I13"/>
    <mergeCell ref="C14:I14"/>
    <mergeCell ref="C15:I15"/>
    <mergeCell ref="C16:I16"/>
    <mergeCell ref="C17:I17"/>
    <mergeCell ref="C19:I19"/>
    <mergeCell ref="C20:I20"/>
    <mergeCell ref="C21:I21"/>
    <mergeCell ref="C22:I22"/>
    <mergeCell ref="C18:I18"/>
    <mergeCell ref="C24:I24"/>
    <mergeCell ref="C25:I25"/>
    <mergeCell ref="C26:I26"/>
    <mergeCell ref="C27:I27"/>
    <mergeCell ref="C28:I28"/>
    <mergeCell ref="B36:I36"/>
    <mergeCell ref="J36:L36"/>
    <mergeCell ref="C29:I29"/>
    <mergeCell ref="C30:I30"/>
    <mergeCell ref="C33:I33"/>
    <mergeCell ref="C34:I34"/>
    <mergeCell ref="C35:I35"/>
    <mergeCell ref="C31:I31"/>
    <mergeCell ref="C32:I32"/>
  </mergeCells>
  <hyperlinks>
    <hyperlink ref="M2" location="'HARCAMA BİRİMLERİ ÖMK LİSTELERİ'!A1" display="Ana Sayfa"/>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8"/>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4.85546875" style="3" customWidth="1"/>
    <col min="14" max="16384" width="9.140625" style="3"/>
  </cols>
  <sheetData>
    <row r="2" spans="2:13" ht="21.75" customHeight="1" x14ac:dyDescent="0.25">
      <c r="B2" s="179"/>
      <c r="C2" s="179"/>
      <c r="D2" s="180" t="s">
        <v>1130</v>
      </c>
      <c r="E2" s="181"/>
      <c r="F2" s="181"/>
      <c r="G2" s="181"/>
      <c r="H2" s="181"/>
      <c r="I2" s="181"/>
      <c r="J2" s="182"/>
      <c r="K2" s="182"/>
      <c r="L2" s="183"/>
      <c r="M2" s="94"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1131</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69" t="s">
        <v>10</v>
      </c>
      <c r="K11" s="69" t="s">
        <v>11</v>
      </c>
      <c r="L11" s="69" t="s">
        <v>12</v>
      </c>
    </row>
    <row r="12" spans="2:13" ht="40.5" customHeight="1" x14ac:dyDescent="0.25">
      <c r="B12" s="71" t="s">
        <v>175</v>
      </c>
      <c r="C12" s="219" t="s">
        <v>1079</v>
      </c>
      <c r="D12" s="219"/>
      <c r="E12" s="219"/>
      <c r="F12" s="219"/>
      <c r="G12" s="219"/>
      <c r="H12" s="219"/>
      <c r="I12" s="219"/>
      <c r="J12" s="69"/>
      <c r="K12" s="69"/>
      <c r="L12" s="69"/>
    </row>
    <row r="13" spans="2:13" ht="40.5" customHeight="1" x14ac:dyDescent="0.25">
      <c r="B13" s="71" t="s">
        <v>14</v>
      </c>
      <c r="C13" s="219" t="s">
        <v>1080</v>
      </c>
      <c r="D13" s="219"/>
      <c r="E13" s="219"/>
      <c r="F13" s="219"/>
      <c r="G13" s="219"/>
      <c r="H13" s="219"/>
      <c r="I13" s="219"/>
      <c r="J13" s="69"/>
      <c r="K13" s="69"/>
      <c r="L13" s="69"/>
    </row>
    <row r="14" spans="2:13" ht="40.5" customHeight="1" x14ac:dyDescent="0.25">
      <c r="B14" s="71" t="s">
        <v>16</v>
      </c>
      <c r="C14" s="219" t="s">
        <v>1132</v>
      </c>
      <c r="D14" s="219"/>
      <c r="E14" s="219"/>
      <c r="F14" s="219"/>
      <c r="G14" s="219"/>
      <c r="H14" s="219"/>
      <c r="I14" s="219"/>
      <c r="J14" s="69"/>
      <c r="K14" s="69"/>
      <c r="L14" s="69"/>
    </row>
    <row r="15" spans="2:13" ht="40.5" customHeight="1" x14ac:dyDescent="0.25">
      <c r="B15" s="71" t="s">
        <v>18</v>
      </c>
      <c r="C15" s="296" t="s">
        <v>1081</v>
      </c>
      <c r="D15" s="297"/>
      <c r="E15" s="297"/>
      <c r="F15" s="297"/>
      <c r="G15" s="297"/>
      <c r="H15" s="297"/>
      <c r="I15" s="298"/>
      <c r="J15" s="69"/>
      <c r="K15" s="69"/>
      <c r="L15" s="69"/>
    </row>
    <row r="16" spans="2:13" ht="40.5" customHeight="1" x14ac:dyDescent="0.25">
      <c r="B16" s="71" t="s">
        <v>20</v>
      </c>
      <c r="C16" s="219" t="s">
        <v>1133</v>
      </c>
      <c r="D16" s="219"/>
      <c r="E16" s="219"/>
      <c r="F16" s="219"/>
      <c r="G16" s="219"/>
      <c r="H16" s="219"/>
      <c r="I16" s="219"/>
      <c r="J16" s="69"/>
      <c r="K16" s="69"/>
      <c r="L16" s="69"/>
    </row>
    <row r="17" spans="2:12" ht="40.5" customHeight="1" x14ac:dyDescent="0.25">
      <c r="B17" s="71" t="s">
        <v>22</v>
      </c>
      <c r="C17" s="219" t="s">
        <v>1134</v>
      </c>
      <c r="D17" s="219"/>
      <c r="E17" s="219"/>
      <c r="F17" s="219"/>
      <c r="G17" s="219"/>
      <c r="H17" s="219"/>
      <c r="I17" s="219"/>
      <c r="J17" s="69"/>
      <c r="K17" s="69"/>
      <c r="L17" s="69"/>
    </row>
    <row r="18" spans="2:12" ht="40.5" customHeight="1" x14ac:dyDescent="0.25">
      <c r="B18" s="71" t="s">
        <v>44</v>
      </c>
      <c r="C18" s="219" t="s">
        <v>1135</v>
      </c>
      <c r="D18" s="219"/>
      <c r="E18" s="219"/>
      <c r="F18" s="219"/>
      <c r="G18" s="219"/>
      <c r="H18" s="219"/>
      <c r="I18" s="219"/>
      <c r="J18" s="69"/>
      <c r="K18" s="69"/>
      <c r="L18" s="69"/>
    </row>
    <row r="19" spans="2:12" ht="40.5" customHeight="1" x14ac:dyDescent="0.25">
      <c r="B19" s="71" t="s">
        <v>46</v>
      </c>
      <c r="C19" s="219" t="s">
        <v>1136</v>
      </c>
      <c r="D19" s="219"/>
      <c r="E19" s="219"/>
      <c r="F19" s="219"/>
      <c r="G19" s="219"/>
      <c r="H19" s="219"/>
      <c r="I19" s="219"/>
      <c r="J19" s="69"/>
      <c r="K19" s="69"/>
      <c r="L19" s="69"/>
    </row>
    <row r="20" spans="2:12" ht="40.5" customHeight="1" x14ac:dyDescent="0.25">
      <c r="B20" s="71" t="s">
        <v>48</v>
      </c>
      <c r="C20" s="219" t="s">
        <v>1137</v>
      </c>
      <c r="D20" s="219"/>
      <c r="E20" s="219"/>
      <c r="F20" s="219"/>
      <c r="G20" s="219"/>
      <c r="H20" s="219"/>
      <c r="I20" s="219"/>
      <c r="J20" s="69"/>
      <c r="K20" s="69"/>
      <c r="L20" s="69"/>
    </row>
    <row r="21" spans="2:12" ht="40.5" customHeight="1" x14ac:dyDescent="0.25">
      <c r="B21" s="71" t="s">
        <v>50</v>
      </c>
      <c r="C21" s="219" t="s">
        <v>1138</v>
      </c>
      <c r="D21" s="219"/>
      <c r="E21" s="219"/>
      <c r="F21" s="219"/>
      <c r="G21" s="219"/>
      <c r="H21" s="219"/>
      <c r="I21" s="219"/>
      <c r="J21" s="69"/>
      <c r="K21" s="69"/>
      <c r="L21" s="69"/>
    </row>
    <row r="22" spans="2:12" ht="40.5" customHeight="1" x14ac:dyDescent="0.25">
      <c r="B22" s="71" t="s">
        <v>52</v>
      </c>
      <c r="C22" s="219" t="s">
        <v>1139</v>
      </c>
      <c r="D22" s="219"/>
      <c r="E22" s="219"/>
      <c r="F22" s="219"/>
      <c r="G22" s="219"/>
      <c r="H22" s="219"/>
      <c r="I22" s="219"/>
      <c r="J22" s="69"/>
      <c r="K22" s="69"/>
      <c r="L22" s="69"/>
    </row>
    <row r="23" spans="2:12" ht="40.5" customHeight="1" x14ac:dyDescent="0.25">
      <c r="B23" s="71" t="s">
        <v>54</v>
      </c>
      <c r="C23" s="219" t="s">
        <v>1140</v>
      </c>
      <c r="D23" s="219"/>
      <c r="E23" s="219"/>
      <c r="F23" s="219"/>
      <c r="G23" s="219"/>
      <c r="H23" s="219"/>
      <c r="I23" s="219"/>
      <c r="J23" s="69"/>
      <c r="K23" s="69"/>
      <c r="L23" s="69"/>
    </row>
    <row r="24" spans="2:12" ht="40.5" customHeight="1" x14ac:dyDescent="0.25">
      <c r="B24" s="71" t="s">
        <v>108</v>
      </c>
      <c r="C24" s="220" t="s">
        <v>53</v>
      </c>
      <c r="D24" s="221"/>
      <c r="E24" s="221"/>
      <c r="F24" s="221"/>
      <c r="G24" s="221"/>
      <c r="H24" s="221"/>
      <c r="I24" s="222"/>
      <c r="J24" s="75"/>
      <c r="K24" s="75"/>
      <c r="L24" s="75"/>
    </row>
    <row r="25" spans="2:12" ht="40.5" customHeight="1" x14ac:dyDescent="0.25">
      <c r="B25" s="71" t="s">
        <v>110</v>
      </c>
      <c r="C25" s="175" t="s">
        <v>55</v>
      </c>
      <c r="D25" s="175"/>
      <c r="E25" s="175"/>
      <c r="F25" s="175"/>
      <c r="G25" s="175"/>
      <c r="H25" s="175"/>
      <c r="I25" s="175"/>
      <c r="J25" s="69"/>
      <c r="K25" s="69"/>
      <c r="L25" s="69"/>
    </row>
    <row r="26" spans="2:12" s="33" customFormat="1" ht="40.5" customHeight="1" x14ac:dyDescent="0.25">
      <c r="B26" s="71" t="s">
        <v>290</v>
      </c>
      <c r="C26" s="175" t="s">
        <v>57</v>
      </c>
      <c r="D26" s="175"/>
      <c r="E26" s="175"/>
      <c r="F26" s="175"/>
      <c r="G26" s="175"/>
      <c r="H26" s="175"/>
      <c r="I26" s="175"/>
      <c r="J26" s="24"/>
      <c r="K26" s="70"/>
      <c r="L26" s="70"/>
    </row>
    <row r="27" spans="2:12" s="33" customFormat="1" ht="33.75" customHeight="1" x14ac:dyDescent="0.25">
      <c r="B27" s="71" t="s">
        <v>292</v>
      </c>
      <c r="C27" s="175" t="s">
        <v>59</v>
      </c>
      <c r="D27" s="175"/>
      <c r="E27" s="175"/>
      <c r="F27" s="175"/>
      <c r="G27" s="175"/>
      <c r="H27" s="175"/>
      <c r="I27" s="175"/>
      <c r="J27" s="24"/>
      <c r="K27" s="70"/>
      <c r="L27" s="70"/>
    </row>
    <row r="28" spans="2:12" ht="75" customHeight="1" x14ac:dyDescent="0.25">
      <c r="B28" s="174" t="s">
        <v>60</v>
      </c>
      <c r="C28" s="174"/>
      <c r="D28" s="174"/>
      <c r="E28" s="174"/>
      <c r="F28" s="174"/>
      <c r="G28" s="174"/>
      <c r="H28" s="174"/>
      <c r="I28" s="174"/>
      <c r="J28" s="171" t="s">
        <v>61</v>
      </c>
      <c r="K28" s="172"/>
      <c r="L28" s="173"/>
    </row>
  </sheetData>
  <mergeCells count="28">
    <mergeCell ref="B2:C6"/>
    <mergeCell ref="D2:L6"/>
    <mergeCell ref="C24:I24"/>
    <mergeCell ref="C23:I23"/>
    <mergeCell ref="C25:I25"/>
    <mergeCell ref="B10:C10"/>
    <mergeCell ref="D10:L10"/>
    <mergeCell ref="B7:L7"/>
    <mergeCell ref="B8:C8"/>
    <mergeCell ref="D8:L8"/>
    <mergeCell ref="B9:C9"/>
    <mergeCell ref="D9:L9"/>
    <mergeCell ref="B28:I28"/>
    <mergeCell ref="J28:L28"/>
    <mergeCell ref="C17:I17"/>
    <mergeCell ref="C11:I11"/>
    <mergeCell ref="C26:I26"/>
    <mergeCell ref="C27:I27"/>
    <mergeCell ref="C18:I18"/>
    <mergeCell ref="C19:I19"/>
    <mergeCell ref="C20:I20"/>
    <mergeCell ref="C21:I21"/>
    <mergeCell ref="C12:I12"/>
    <mergeCell ref="C13:I13"/>
    <mergeCell ref="C14:I14"/>
    <mergeCell ref="C15:I15"/>
    <mergeCell ref="C16:I16"/>
    <mergeCell ref="C22:I22"/>
  </mergeCells>
  <hyperlinks>
    <hyperlink ref="M2" location="'HARCAMA BİRİMLERİ ÖMK LİSTELERİ'!A1" display="Ana Sayfa"/>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5.42578125" style="3" customWidth="1"/>
    <col min="14" max="16384" width="9.140625" style="3"/>
  </cols>
  <sheetData>
    <row r="2" spans="2:13" ht="21.75" customHeight="1" x14ac:dyDescent="0.25">
      <c r="B2" s="179"/>
      <c r="C2" s="179"/>
      <c r="D2" s="180" t="s">
        <v>1141</v>
      </c>
      <c r="E2" s="181"/>
      <c r="F2" s="181"/>
      <c r="G2" s="181"/>
      <c r="H2" s="181"/>
      <c r="I2" s="181"/>
      <c r="J2" s="182"/>
      <c r="K2" s="182"/>
      <c r="L2" s="183"/>
      <c r="M2" s="92"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1142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3.75" customHeight="1" x14ac:dyDescent="0.25">
      <c r="B12" s="26">
        <v>1</v>
      </c>
      <c r="C12" s="219" t="s">
        <v>1079</v>
      </c>
      <c r="D12" s="219"/>
      <c r="E12" s="219"/>
      <c r="F12" s="219"/>
      <c r="G12" s="219"/>
      <c r="H12" s="219"/>
      <c r="I12" s="219"/>
      <c r="J12" s="24"/>
      <c r="K12" s="25"/>
      <c r="L12" s="25"/>
    </row>
    <row r="13" spans="2:13" s="33" customFormat="1" ht="33.75" customHeight="1" x14ac:dyDescent="0.25">
      <c r="B13" s="26">
        <v>2</v>
      </c>
      <c r="C13" s="219" t="s">
        <v>1080</v>
      </c>
      <c r="D13" s="219"/>
      <c r="E13" s="219"/>
      <c r="F13" s="219"/>
      <c r="G13" s="219"/>
      <c r="H13" s="219"/>
      <c r="I13" s="219"/>
      <c r="J13" s="24"/>
      <c r="K13" s="25"/>
      <c r="L13" s="25"/>
    </row>
    <row r="14" spans="2:13" s="33" customFormat="1" ht="33.75" customHeight="1" x14ac:dyDescent="0.25">
      <c r="B14" s="26">
        <v>3</v>
      </c>
      <c r="C14" s="219" t="s">
        <v>1143</v>
      </c>
      <c r="D14" s="219"/>
      <c r="E14" s="219"/>
      <c r="F14" s="219"/>
      <c r="G14" s="219"/>
      <c r="H14" s="219"/>
      <c r="I14" s="219"/>
      <c r="J14" s="24"/>
      <c r="K14" s="25"/>
      <c r="L14" s="25"/>
    </row>
    <row r="15" spans="2:13" s="33" customFormat="1" ht="33.75" customHeight="1" x14ac:dyDescent="0.25">
      <c r="B15" s="26">
        <v>4</v>
      </c>
      <c r="C15" s="219" t="s">
        <v>1144</v>
      </c>
      <c r="D15" s="219"/>
      <c r="E15" s="219"/>
      <c r="F15" s="219"/>
      <c r="G15" s="219"/>
      <c r="H15" s="219"/>
      <c r="I15" s="219"/>
      <c r="J15" s="24"/>
      <c r="K15" s="25"/>
      <c r="L15" s="25"/>
    </row>
    <row r="16" spans="2:13" s="33" customFormat="1" ht="33.75" customHeight="1" x14ac:dyDescent="0.25">
      <c r="B16" s="26">
        <v>5</v>
      </c>
      <c r="C16" s="219" t="s">
        <v>1134</v>
      </c>
      <c r="D16" s="219"/>
      <c r="E16" s="219"/>
      <c r="F16" s="219"/>
      <c r="G16" s="219"/>
      <c r="H16" s="219"/>
      <c r="I16" s="219"/>
      <c r="J16" s="24"/>
      <c r="K16" s="25"/>
      <c r="L16" s="25"/>
    </row>
    <row r="17" spans="2:12" s="33" customFormat="1" ht="33.75" customHeight="1" x14ac:dyDescent="0.25">
      <c r="B17" s="26">
        <v>6</v>
      </c>
      <c r="C17" s="219" t="s">
        <v>1137</v>
      </c>
      <c r="D17" s="219"/>
      <c r="E17" s="219"/>
      <c r="F17" s="219"/>
      <c r="G17" s="219"/>
      <c r="H17" s="219"/>
      <c r="I17" s="219"/>
      <c r="J17" s="24"/>
      <c r="K17" s="25"/>
      <c r="L17" s="25"/>
    </row>
    <row r="18" spans="2:12" s="33" customFormat="1" ht="33.75" customHeight="1" x14ac:dyDescent="0.25">
      <c r="B18" s="26">
        <v>7</v>
      </c>
      <c r="C18" s="219" t="s">
        <v>1145</v>
      </c>
      <c r="D18" s="219"/>
      <c r="E18" s="219"/>
      <c r="F18" s="219"/>
      <c r="G18" s="219"/>
      <c r="H18" s="219"/>
      <c r="I18" s="219"/>
      <c r="J18" s="24"/>
      <c r="K18" s="25"/>
      <c r="L18" s="25"/>
    </row>
    <row r="19" spans="2:12" s="33" customFormat="1" ht="33.75" customHeight="1" x14ac:dyDescent="0.25">
      <c r="B19" s="26">
        <v>8</v>
      </c>
      <c r="C19" s="219" t="s">
        <v>1139</v>
      </c>
      <c r="D19" s="219"/>
      <c r="E19" s="219"/>
      <c r="F19" s="219"/>
      <c r="G19" s="219"/>
      <c r="H19" s="219"/>
      <c r="I19" s="219"/>
      <c r="J19" s="24"/>
      <c r="K19" s="25"/>
      <c r="L19" s="25"/>
    </row>
    <row r="20" spans="2:12" s="33" customFormat="1" ht="33.75" customHeight="1" x14ac:dyDescent="0.25">
      <c r="B20" s="26">
        <v>9</v>
      </c>
      <c r="C20" s="219" t="s">
        <v>1140</v>
      </c>
      <c r="D20" s="219"/>
      <c r="E20" s="219"/>
      <c r="F20" s="219"/>
      <c r="G20" s="219"/>
      <c r="H20" s="219"/>
      <c r="I20" s="219"/>
      <c r="J20" s="24"/>
      <c r="K20" s="25"/>
      <c r="L20" s="25"/>
    </row>
    <row r="21" spans="2:12" s="33" customFormat="1" ht="33.75" customHeight="1" x14ac:dyDescent="0.25">
      <c r="B21" s="26">
        <v>10</v>
      </c>
      <c r="C21" s="219" t="s">
        <v>1146</v>
      </c>
      <c r="D21" s="219"/>
      <c r="E21" s="219"/>
      <c r="F21" s="219"/>
      <c r="G21" s="219"/>
      <c r="H21" s="219"/>
      <c r="I21" s="219"/>
      <c r="J21" s="24"/>
      <c r="K21" s="25"/>
      <c r="L21" s="25"/>
    </row>
    <row r="22" spans="2:12" s="33" customFormat="1" ht="33.75" customHeight="1" x14ac:dyDescent="0.25">
      <c r="B22" s="26">
        <v>11</v>
      </c>
      <c r="C22" s="220" t="s">
        <v>53</v>
      </c>
      <c r="D22" s="221"/>
      <c r="E22" s="221"/>
      <c r="F22" s="221"/>
      <c r="G22" s="221"/>
      <c r="H22" s="221"/>
      <c r="I22" s="222"/>
      <c r="J22" s="24"/>
      <c r="K22" s="77"/>
      <c r="L22" s="77"/>
    </row>
    <row r="23" spans="2:12" s="33" customFormat="1" ht="33.75" customHeight="1" x14ac:dyDescent="0.25">
      <c r="B23" s="10" t="s">
        <v>56</v>
      </c>
      <c r="C23" s="175" t="s">
        <v>55</v>
      </c>
      <c r="D23" s="175"/>
      <c r="E23" s="175"/>
      <c r="F23" s="175"/>
      <c r="G23" s="175"/>
      <c r="H23" s="175"/>
      <c r="I23" s="175"/>
      <c r="J23" s="24"/>
      <c r="K23" s="25"/>
      <c r="L23" s="25"/>
    </row>
    <row r="24" spans="2:12" s="33" customFormat="1" ht="33.75" customHeight="1" x14ac:dyDescent="0.25">
      <c r="B24" s="10" t="s">
        <v>58</v>
      </c>
      <c r="C24" s="175" t="s">
        <v>57</v>
      </c>
      <c r="D24" s="175"/>
      <c r="E24" s="175"/>
      <c r="F24" s="175"/>
      <c r="G24" s="175"/>
      <c r="H24" s="175"/>
      <c r="I24" s="175"/>
      <c r="J24" s="24"/>
      <c r="K24" s="25"/>
      <c r="L24" s="25"/>
    </row>
    <row r="25" spans="2:12" s="33" customFormat="1" ht="33.75" customHeight="1" x14ac:dyDescent="0.25">
      <c r="B25" s="10" t="s">
        <v>213</v>
      </c>
      <c r="C25" s="175" t="s">
        <v>59</v>
      </c>
      <c r="D25" s="175"/>
      <c r="E25" s="175"/>
      <c r="F25" s="175"/>
      <c r="G25" s="175"/>
      <c r="H25" s="175"/>
      <c r="I25" s="175"/>
      <c r="J25" s="24"/>
      <c r="K25" s="25"/>
      <c r="L25" s="25"/>
    </row>
    <row r="26" spans="2:12" ht="75" customHeight="1" x14ac:dyDescent="0.25">
      <c r="B26" s="174" t="s">
        <v>60</v>
      </c>
      <c r="C26" s="174"/>
      <c r="D26" s="174"/>
      <c r="E26" s="174"/>
      <c r="F26" s="174"/>
      <c r="G26" s="174"/>
      <c r="H26" s="174"/>
      <c r="I26" s="174"/>
      <c r="J26" s="171" t="s">
        <v>61</v>
      </c>
      <c r="K26" s="172"/>
      <c r="L26" s="173"/>
    </row>
  </sheetData>
  <mergeCells count="26">
    <mergeCell ref="C22:I22"/>
    <mergeCell ref="C21:I21"/>
    <mergeCell ref="B10:C10"/>
    <mergeCell ref="D10:L10"/>
    <mergeCell ref="B2:C6"/>
    <mergeCell ref="B7:L7"/>
    <mergeCell ref="B8:C8"/>
    <mergeCell ref="D8:L8"/>
    <mergeCell ref="B9:C9"/>
    <mergeCell ref="D9:L9"/>
    <mergeCell ref="D2:L6"/>
    <mergeCell ref="C11:I11"/>
    <mergeCell ref="C12:I12"/>
    <mergeCell ref="C13:I13"/>
    <mergeCell ref="C14:I14"/>
    <mergeCell ref="C15:I15"/>
    <mergeCell ref="C24:I24"/>
    <mergeCell ref="C25:I25"/>
    <mergeCell ref="B26:I26"/>
    <mergeCell ref="J26:L26"/>
    <mergeCell ref="C23:I23"/>
    <mergeCell ref="C16:I16"/>
    <mergeCell ref="C17:I17"/>
    <mergeCell ref="C18:I18"/>
    <mergeCell ref="C19:I19"/>
    <mergeCell ref="C20:I20"/>
  </mergeCells>
  <hyperlinks>
    <hyperlink ref="M2" location="'HARCAMA BİRİMLERİ ÖMK LİSTELERİ'!A1" display="Ana Sayfa"/>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2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1" spans="1:13" x14ac:dyDescent="0.25">
      <c r="A1" s="43" t="s">
        <v>1147</v>
      </c>
    </row>
    <row r="2" spans="1:13" ht="21.75" customHeight="1" x14ac:dyDescent="0.25">
      <c r="B2" s="179"/>
      <c r="C2" s="179"/>
      <c r="D2" s="180" t="s">
        <v>1148</v>
      </c>
      <c r="E2" s="181"/>
      <c r="F2" s="181"/>
      <c r="G2" s="181"/>
      <c r="H2" s="181"/>
      <c r="I2" s="181"/>
      <c r="J2" s="182"/>
      <c r="K2" s="182"/>
      <c r="L2" s="183"/>
      <c r="M2" s="1" t="s">
        <v>3</v>
      </c>
    </row>
    <row r="3" spans="1:13" ht="21.75" customHeight="1" x14ac:dyDescent="0.25">
      <c r="B3" s="179"/>
      <c r="C3" s="179"/>
      <c r="D3" s="184"/>
      <c r="E3" s="185"/>
      <c r="F3" s="185"/>
      <c r="G3" s="185"/>
      <c r="H3" s="185"/>
      <c r="I3" s="185"/>
      <c r="J3" s="186"/>
      <c r="K3" s="186"/>
      <c r="L3" s="187"/>
      <c r="M3" s="2"/>
    </row>
    <row r="4" spans="1:13" ht="21.75" customHeight="1" x14ac:dyDescent="0.25">
      <c r="B4" s="179"/>
      <c r="C4" s="179"/>
      <c r="D4" s="184"/>
      <c r="E4" s="185"/>
      <c r="F4" s="185"/>
      <c r="G4" s="185"/>
      <c r="H4" s="185"/>
      <c r="I4" s="185"/>
      <c r="J4" s="186"/>
      <c r="K4" s="186"/>
      <c r="L4" s="187"/>
      <c r="M4" s="2"/>
    </row>
    <row r="5" spans="1:13" ht="21.75" customHeight="1" x14ac:dyDescent="0.25">
      <c r="B5" s="179"/>
      <c r="C5" s="179"/>
      <c r="D5" s="184"/>
      <c r="E5" s="185"/>
      <c r="F5" s="185"/>
      <c r="G5" s="185"/>
      <c r="H5" s="185"/>
      <c r="I5" s="185"/>
      <c r="J5" s="186"/>
      <c r="K5" s="186"/>
      <c r="L5" s="187"/>
    </row>
    <row r="6" spans="1:13" ht="21.75" customHeight="1" x14ac:dyDescent="0.25">
      <c r="B6" s="179"/>
      <c r="C6" s="179"/>
      <c r="D6" s="188"/>
      <c r="E6" s="189"/>
      <c r="F6" s="189"/>
      <c r="G6" s="189"/>
      <c r="H6" s="189"/>
      <c r="I6" s="189"/>
      <c r="J6" s="190"/>
      <c r="K6" s="190"/>
      <c r="L6" s="191"/>
    </row>
    <row r="7" spans="1:13" ht="30" customHeight="1" x14ac:dyDescent="0.25">
      <c r="B7" s="192" t="s">
        <v>1149</v>
      </c>
      <c r="C7" s="193"/>
      <c r="D7" s="193"/>
      <c r="E7" s="193"/>
      <c r="F7" s="193"/>
      <c r="G7" s="193"/>
      <c r="H7" s="193"/>
      <c r="I7" s="193"/>
      <c r="J7" s="193"/>
      <c r="K7" s="193"/>
      <c r="L7" s="194"/>
    </row>
    <row r="8" spans="1:13" ht="20.100000000000001" customHeight="1" x14ac:dyDescent="0.25">
      <c r="B8" s="195" t="s">
        <v>5</v>
      </c>
      <c r="C8" s="195"/>
      <c r="D8" s="195"/>
      <c r="E8" s="195"/>
      <c r="F8" s="195"/>
      <c r="G8" s="195"/>
      <c r="H8" s="195"/>
      <c r="I8" s="195"/>
      <c r="J8" s="195"/>
      <c r="K8" s="195"/>
      <c r="L8" s="195"/>
    </row>
    <row r="9" spans="1:13" ht="20.100000000000001" customHeight="1" x14ac:dyDescent="0.25">
      <c r="B9" s="195" t="s">
        <v>6</v>
      </c>
      <c r="C9" s="195"/>
      <c r="D9" s="196"/>
      <c r="E9" s="196"/>
      <c r="F9" s="196"/>
      <c r="G9" s="196"/>
      <c r="H9" s="196"/>
      <c r="I9" s="196"/>
      <c r="J9" s="196"/>
      <c r="K9" s="196"/>
      <c r="L9" s="196"/>
    </row>
    <row r="10" spans="1:13" ht="20.100000000000001" customHeight="1" x14ac:dyDescent="0.25">
      <c r="B10" s="195" t="s">
        <v>7</v>
      </c>
      <c r="C10" s="195"/>
      <c r="D10" s="196"/>
      <c r="E10" s="196"/>
      <c r="F10" s="196"/>
      <c r="G10" s="196"/>
      <c r="H10" s="196"/>
      <c r="I10" s="196"/>
      <c r="J10" s="196"/>
      <c r="K10" s="196"/>
      <c r="L10" s="196"/>
      <c r="M10" s="4"/>
    </row>
    <row r="11" spans="1:13" ht="29.25" customHeight="1" x14ac:dyDescent="0.25">
      <c r="B11" s="16" t="s">
        <v>8</v>
      </c>
      <c r="C11" s="197" t="s">
        <v>9</v>
      </c>
      <c r="D11" s="197"/>
      <c r="E11" s="197"/>
      <c r="F11" s="197"/>
      <c r="G11" s="197"/>
      <c r="H11" s="197"/>
      <c r="I11" s="197"/>
      <c r="J11" s="15" t="s">
        <v>10</v>
      </c>
      <c r="K11" s="15" t="s">
        <v>11</v>
      </c>
      <c r="L11" s="15" t="s">
        <v>1150</v>
      </c>
    </row>
    <row r="12" spans="1:13" s="33" customFormat="1" ht="29.25" customHeight="1" x14ac:dyDescent="0.25">
      <c r="B12" s="26">
        <v>1</v>
      </c>
      <c r="C12" s="219" t="s">
        <v>1079</v>
      </c>
      <c r="D12" s="219"/>
      <c r="E12" s="219"/>
      <c r="F12" s="219"/>
      <c r="G12" s="219"/>
      <c r="H12" s="219"/>
      <c r="I12" s="219"/>
      <c r="J12" s="24"/>
      <c r="K12" s="25"/>
      <c r="L12" s="25"/>
    </row>
    <row r="13" spans="1:13" s="33" customFormat="1" ht="29.25" customHeight="1" x14ac:dyDescent="0.25">
      <c r="B13" s="26">
        <v>2</v>
      </c>
      <c r="C13" s="219" t="s">
        <v>1080</v>
      </c>
      <c r="D13" s="219"/>
      <c r="E13" s="219"/>
      <c r="F13" s="219"/>
      <c r="G13" s="219"/>
      <c r="H13" s="219"/>
      <c r="I13" s="219"/>
      <c r="J13" s="24"/>
      <c r="K13" s="25"/>
      <c r="L13" s="25"/>
    </row>
    <row r="14" spans="1:13" s="33" customFormat="1" ht="34.5" customHeight="1" x14ac:dyDescent="0.25">
      <c r="B14" s="26">
        <v>3</v>
      </c>
      <c r="C14" s="219" t="s">
        <v>1151</v>
      </c>
      <c r="D14" s="219"/>
      <c r="E14" s="219"/>
      <c r="F14" s="219"/>
      <c r="G14" s="219"/>
      <c r="H14" s="219"/>
      <c r="I14" s="219"/>
      <c r="J14" s="24"/>
      <c r="K14" s="25"/>
      <c r="L14" s="25"/>
    </row>
    <row r="15" spans="1:13" s="33" customFormat="1" ht="29.25" customHeight="1" x14ac:dyDescent="0.25">
      <c r="B15" s="26">
        <v>4</v>
      </c>
      <c r="C15" s="219" t="s">
        <v>1134</v>
      </c>
      <c r="D15" s="219"/>
      <c r="E15" s="219"/>
      <c r="F15" s="219"/>
      <c r="G15" s="219"/>
      <c r="H15" s="219"/>
      <c r="I15" s="219"/>
      <c r="J15" s="24"/>
      <c r="K15" s="25"/>
      <c r="L15" s="25"/>
    </row>
    <row r="16" spans="1:13" s="33" customFormat="1" ht="29.25" customHeight="1" x14ac:dyDescent="0.25">
      <c r="B16" s="26">
        <v>5</v>
      </c>
      <c r="C16" s="219" t="s">
        <v>1152</v>
      </c>
      <c r="D16" s="219"/>
      <c r="E16" s="219"/>
      <c r="F16" s="219"/>
      <c r="G16" s="219"/>
      <c r="H16" s="219"/>
      <c r="I16" s="219"/>
      <c r="J16" s="24"/>
      <c r="K16" s="25"/>
      <c r="L16" s="25"/>
    </row>
    <row r="17" spans="2:12" s="33" customFormat="1" ht="29.25" customHeight="1" x14ac:dyDescent="0.25">
      <c r="B17" s="10" t="s">
        <v>356</v>
      </c>
      <c r="C17" s="219" t="s">
        <v>1153</v>
      </c>
      <c r="D17" s="219"/>
      <c r="E17" s="219"/>
      <c r="F17" s="219"/>
      <c r="G17" s="219"/>
      <c r="H17" s="219"/>
      <c r="I17" s="219"/>
      <c r="J17" s="24"/>
      <c r="K17" s="25"/>
      <c r="L17" s="25"/>
    </row>
    <row r="18" spans="2:12" s="33" customFormat="1" ht="29.25" customHeight="1" x14ac:dyDescent="0.25">
      <c r="B18" s="26">
        <v>6</v>
      </c>
      <c r="C18" s="219" t="s">
        <v>1154</v>
      </c>
      <c r="D18" s="219"/>
      <c r="E18" s="219"/>
      <c r="F18" s="219"/>
      <c r="G18" s="219"/>
      <c r="H18" s="219"/>
      <c r="I18" s="219"/>
      <c r="J18" s="24"/>
      <c r="K18" s="25"/>
      <c r="L18" s="25"/>
    </row>
    <row r="19" spans="2:12" s="33" customFormat="1" ht="29.25" customHeight="1" x14ac:dyDescent="0.25">
      <c r="B19" s="10" t="s">
        <v>24</v>
      </c>
      <c r="C19" s="219" t="s">
        <v>1140</v>
      </c>
      <c r="D19" s="219"/>
      <c r="E19" s="219"/>
      <c r="F19" s="219"/>
      <c r="G19" s="219"/>
      <c r="H19" s="219"/>
      <c r="I19" s="219"/>
      <c r="J19" s="24"/>
      <c r="K19" s="25"/>
      <c r="L19" s="25"/>
    </row>
    <row r="20" spans="2:12" s="33" customFormat="1" ht="29.25" customHeight="1" x14ac:dyDescent="0.25">
      <c r="B20" s="10" t="s">
        <v>44</v>
      </c>
      <c r="C20" s="220" t="s">
        <v>53</v>
      </c>
      <c r="D20" s="221"/>
      <c r="E20" s="221"/>
      <c r="F20" s="221"/>
      <c r="G20" s="221"/>
      <c r="H20" s="221"/>
      <c r="I20" s="222"/>
      <c r="J20" s="24"/>
      <c r="K20" s="77"/>
      <c r="L20" s="77"/>
    </row>
    <row r="21" spans="2:12" s="33" customFormat="1" ht="29.25" customHeight="1" x14ac:dyDescent="0.25">
      <c r="B21" s="26">
        <v>8</v>
      </c>
      <c r="C21" s="175" t="s">
        <v>55</v>
      </c>
      <c r="D21" s="175"/>
      <c r="E21" s="175"/>
      <c r="F21" s="175"/>
      <c r="G21" s="175"/>
      <c r="H21" s="175"/>
      <c r="I21" s="175"/>
      <c r="J21" s="24"/>
      <c r="K21" s="25"/>
      <c r="L21" s="25"/>
    </row>
    <row r="22" spans="2:12" s="33" customFormat="1" ht="36.75" customHeight="1" x14ac:dyDescent="0.25">
      <c r="B22" s="10" t="s">
        <v>89</v>
      </c>
      <c r="C22" s="175" t="s">
        <v>57</v>
      </c>
      <c r="D22" s="175"/>
      <c r="E22" s="175"/>
      <c r="F22" s="175"/>
      <c r="G22" s="175"/>
      <c r="H22" s="175"/>
      <c r="I22" s="175"/>
      <c r="J22" s="24"/>
      <c r="K22" s="25"/>
      <c r="L22" s="25"/>
    </row>
    <row r="23" spans="2:12" s="33" customFormat="1" ht="29.25" customHeight="1" x14ac:dyDescent="0.25">
      <c r="B23" s="10" t="s">
        <v>90</v>
      </c>
      <c r="C23" s="175" t="s">
        <v>59</v>
      </c>
      <c r="D23" s="175"/>
      <c r="E23" s="175"/>
      <c r="F23" s="175"/>
      <c r="G23" s="175"/>
      <c r="H23" s="175"/>
      <c r="I23" s="175"/>
      <c r="J23" s="24"/>
      <c r="K23" s="25"/>
      <c r="L23" s="25"/>
    </row>
    <row r="24" spans="2:12" ht="75" customHeight="1" x14ac:dyDescent="0.25">
      <c r="B24" s="174" t="s">
        <v>60</v>
      </c>
      <c r="C24" s="174"/>
      <c r="D24" s="174"/>
      <c r="E24" s="174"/>
      <c r="F24" s="174"/>
      <c r="G24" s="174"/>
      <c r="H24" s="174"/>
      <c r="I24" s="174"/>
      <c r="J24" s="171" t="s">
        <v>61</v>
      </c>
      <c r="K24" s="172"/>
      <c r="L24" s="173"/>
    </row>
  </sheetData>
  <mergeCells count="24">
    <mergeCell ref="B10:C10"/>
    <mergeCell ref="D10:L10"/>
    <mergeCell ref="B2:C6"/>
    <mergeCell ref="B7:L7"/>
    <mergeCell ref="B8:C8"/>
    <mergeCell ref="D8:L8"/>
    <mergeCell ref="B9:C9"/>
    <mergeCell ref="D9:L9"/>
    <mergeCell ref="D2:L6"/>
    <mergeCell ref="B24:I24"/>
    <mergeCell ref="J24:L24"/>
    <mergeCell ref="C23:I23"/>
    <mergeCell ref="C11:I11"/>
    <mergeCell ref="C12:I12"/>
    <mergeCell ref="C13:I13"/>
    <mergeCell ref="C14:I14"/>
    <mergeCell ref="C15:I15"/>
    <mergeCell ref="C16:I16"/>
    <mergeCell ref="C17:I17"/>
    <mergeCell ref="C18:I18"/>
    <mergeCell ref="C19:I19"/>
    <mergeCell ref="C21:I21"/>
    <mergeCell ref="C22:I22"/>
    <mergeCell ref="C20:I20"/>
  </mergeCells>
  <hyperlinks>
    <hyperlink ref="A1" location="'ÖN MALİ KONTROL LİSTESİ-1'!A1" display="ÖN MALİ KONTROL LİSTESİ-1'!A1"/>
    <hyperlink ref="M2" location="'HARCAMA BİRİMLERİ ÖMK LİSTELERİ'!A1" display="Ana Sayfa"/>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6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31" style="3" customWidth="1"/>
    <col min="14" max="16384" width="9.140625" style="3"/>
  </cols>
  <sheetData>
    <row r="2" spans="2:13" ht="21.75" customHeight="1" x14ac:dyDescent="0.25">
      <c r="B2" s="179"/>
      <c r="C2" s="179"/>
      <c r="D2" s="180" t="s">
        <v>1155</v>
      </c>
      <c r="E2" s="181"/>
      <c r="F2" s="181"/>
      <c r="G2" s="181"/>
      <c r="H2" s="181"/>
      <c r="I2" s="181"/>
      <c r="J2" s="182"/>
      <c r="K2" s="182"/>
      <c r="L2" s="183"/>
      <c r="M2" s="89"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1156</v>
      </c>
      <c r="C7" s="193"/>
      <c r="D7" s="193"/>
      <c r="E7" s="193"/>
      <c r="F7" s="193"/>
      <c r="G7" s="193"/>
      <c r="H7" s="193"/>
      <c r="I7" s="193"/>
      <c r="J7" s="193"/>
      <c r="K7" s="193"/>
      <c r="L7" s="194"/>
    </row>
    <row r="8" spans="2:13" ht="20.100000000000001" customHeight="1" x14ac:dyDescent="0.25">
      <c r="B8" s="304" t="s">
        <v>5</v>
      </c>
      <c r="C8" s="304"/>
      <c r="D8" s="304"/>
      <c r="E8" s="304"/>
      <c r="F8" s="304"/>
      <c r="G8" s="304"/>
      <c r="H8" s="304"/>
      <c r="I8" s="304"/>
      <c r="J8" s="304"/>
      <c r="K8" s="304"/>
      <c r="L8" s="304"/>
    </row>
    <row r="9" spans="2:13" ht="20.100000000000001" customHeight="1" x14ac:dyDescent="0.25">
      <c r="B9" s="304" t="s">
        <v>6</v>
      </c>
      <c r="C9" s="304"/>
      <c r="D9" s="223"/>
      <c r="E9" s="223"/>
      <c r="F9" s="223"/>
      <c r="G9" s="223"/>
      <c r="H9" s="223"/>
      <c r="I9" s="223"/>
      <c r="J9" s="223"/>
      <c r="K9" s="223"/>
      <c r="L9" s="223"/>
    </row>
    <row r="10" spans="2:13" ht="20.100000000000001" customHeight="1" x14ac:dyDescent="0.25">
      <c r="B10" s="304" t="s">
        <v>7</v>
      </c>
      <c r="C10" s="304"/>
      <c r="D10" s="223"/>
      <c r="E10" s="223"/>
      <c r="F10" s="223"/>
      <c r="G10" s="223"/>
      <c r="H10" s="223"/>
      <c r="I10" s="223"/>
      <c r="J10" s="223"/>
      <c r="K10" s="223"/>
      <c r="L10" s="223"/>
      <c r="M10" s="4"/>
    </row>
    <row r="11" spans="2:13" x14ac:dyDescent="0.25">
      <c r="B11" s="27" t="s">
        <v>8</v>
      </c>
      <c r="C11" s="303" t="s">
        <v>9</v>
      </c>
      <c r="D11" s="303"/>
      <c r="E11" s="303"/>
      <c r="F11" s="303"/>
      <c r="G11" s="303"/>
      <c r="H11" s="303"/>
      <c r="I11" s="303"/>
      <c r="J11" s="25" t="s">
        <v>10</v>
      </c>
      <c r="K11" s="25" t="s">
        <v>11</v>
      </c>
      <c r="L11" s="25" t="s">
        <v>12</v>
      </c>
    </row>
    <row r="12" spans="2:13" ht="36.75" customHeight="1" x14ac:dyDescent="0.25">
      <c r="B12" s="23">
        <v>1</v>
      </c>
      <c r="C12" s="252" t="s">
        <v>1157</v>
      </c>
      <c r="D12" s="252"/>
      <c r="E12" s="252"/>
      <c r="F12" s="252"/>
      <c r="G12" s="252"/>
      <c r="H12" s="252"/>
      <c r="I12" s="252"/>
      <c r="J12" s="24"/>
      <c r="K12" s="25"/>
      <c r="L12" s="25"/>
    </row>
    <row r="13" spans="2:13" ht="36.75" customHeight="1" x14ac:dyDescent="0.25">
      <c r="B13" s="10" t="s">
        <v>65</v>
      </c>
      <c r="C13" s="249" t="s">
        <v>1158</v>
      </c>
      <c r="D13" s="250"/>
      <c r="E13" s="250"/>
      <c r="F13" s="250"/>
      <c r="G13" s="250"/>
      <c r="H13" s="250"/>
      <c r="I13" s="251"/>
      <c r="J13" s="24"/>
      <c r="K13" s="25"/>
      <c r="L13" s="25"/>
    </row>
    <row r="14" spans="2:13" ht="36.75" customHeight="1" x14ac:dyDescent="0.25">
      <c r="B14" s="10" t="s">
        <v>77</v>
      </c>
      <c r="C14" s="249" t="s">
        <v>1159</v>
      </c>
      <c r="D14" s="250"/>
      <c r="E14" s="250"/>
      <c r="F14" s="250"/>
      <c r="G14" s="250"/>
      <c r="H14" s="250"/>
      <c r="I14" s="251"/>
      <c r="J14" s="24"/>
      <c r="K14" s="25"/>
      <c r="L14" s="25"/>
    </row>
    <row r="15" spans="2:13" ht="36.75" customHeight="1" x14ac:dyDescent="0.25">
      <c r="B15" s="10" t="s">
        <v>79</v>
      </c>
      <c r="C15" s="249" t="s">
        <v>1160</v>
      </c>
      <c r="D15" s="250"/>
      <c r="E15" s="250"/>
      <c r="F15" s="250"/>
      <c r="G15" s="250"/>
      <c r="H15" s="250"/>
      <c r="I15" s="251"/>
      <c r="J15" s="24"/>
      <c r="K15" s="25"/>
      <c r="L15" s="25"/>
    </row>
    <row r="16" spans="2:13" ht="36.75" customHeight="1" x14ac:dyDescent="0.25">
      <c r="B16" s="26">
        <v>2</v>
      </c>
      <c r="C16" s="219" t="s">
        <v>1161</v>
      </c>
      <c r="D16" s="219"/>
      <c r="E16" s="219"/>
      <c r="F16" s="219"/>
      <c r="G16" s="219"/>
      <c r="H16" s="219"/>
      <c r="I16" s="219"/>
      <c r="J16" s="24"/>
      <c r="K16" s="25"/>
      <c r="L16" s="25"/>
    </row>
    <row r="17" spans="2:12" ht="36.75" customHeight="1" x14ac:dyDescent="0.25">
      <c r="B17" s="10" t="s">
        <v>68</v>
      </c>
      <c r="C17" s="219" t="s">
        <v>1162</v>
      </c>
      <c r="D17" s="219"/>
      <c r="E17" s="219"/>
      <c r="F17" s="219"/>
      <c r="G17" s="219"/>
      <c r="H17" s="219"/>
      <c r="I17" s="219"/>
      <c r="J17" s="24"/>
      <c r="K17" s="25"/>
      <c r="L17" s="40"/>
    </row>
    <row r="18" spans="2:12" ht="36.75" customHeight="1" x14ac:dyDescent="0.25">
      <c r="B18" s="10" t="s">
        <v>392</v>
      </c>
      <c r="C18" s="219" t="s">
        <v>1163</v>
      </c>
      <c r="D18" s="219"/>
      <c r="E18" s="219"/>
      <c r="F18" s="219"/>
      <c r="G18" s="219"/>
      <c r="H18" s="219"/>
      <c r="I18" s="219"/>
      <c r="J18" s="24"/>
      <c r="K18" s="25"/>
      <c r="L18" s="25"/>
    </row>
    <row r="19" spans="2:12" ht="36.75" customHeight="1" x14ac:dyDescent="0.25">
      <c r="B19" s="10" t="s">
        <v>471</v>
      </c>
      <c r="C19" s="219" t="s">
        <v>1164</v>
      </c>
      <c r="D19" s="219"/>
      <c r="E19" s="219"/>
      <c r="F19" s="219"/>
      <c r="G19" s="219"/>
      <c r="H19" s="219"/>
      <c r="I19" s="219"/>
      <c r="J19" s="24"/>
      <c r="K19" s="25"/>
      <c r="L19" s="25"/>
    </row>
    <row r="20" spans="2:12" ht="36.75" customHeight="1" x14ac:dyDescent="0.25">
      <c r="B20" s="10" t="s">
        <v>534</v>
      </c>
      <c r="C20" s="219" t="s">
        <v>1165</v>
      </c>
      <c r="D20" s="219"/>
      <c r="E20" s="219"/>
      <c r="F20" s="219"/>
      <c r="G20" s="219"/>
      <c r="H20" s="219"/>
      <c r="I20" s="219"/>
      <c r="J20" s="24"/>
      <c r="K20" s="25"/>
      <c r="L20" s="25"/>
    </row>
    <row r="21" spans="2:12" ht="36.75" customHeight="1" x14ac:dyDescent="0.25">
      <c r="B21" s="10" t="s">
        <v>693</v>
      </c>
      <c r="C21" s="219" t="s">
        <v>1166</v>
      </c>
      <c r="D21" s="219"/>
      <c r="E21" s="219"/>
      <c r="F21" s="219"/>
      <c r="G21" s="219"/>
      <c r="H21" s="219"/>
      <c r="I21" s="219"/>
      <c r="J21" s="24"/>
      <c r="K21" s="25"/>
      <c r="L21" s="25"/>
    </row>
    <row r="22" spans="2:12" ht="36.75" customHeight="1" x14ac:dyDescent="0.25">
      <c r="B22" s="10" t="s">
        <v>695</v>
      </c>
      <c r="C22" s="220" t="s">
        <v>1167</v>
      </c>
      <c r="D22" s="221"/>
      <c r="E22" s="221"/>
      <c r="F22" s="221"/>
      <c r="G22" s="221"/>
      <c r="H22" s="221"/>
      <c r="I22" s="222"/>
      <c r="J22" s="24"/>
      <c r="K22" s="25"/>
      <c r="L22" s="25"/>
    </row>
    <row r="23" spans="2:12" ht="36.75" customHeight="1" x14ac:dyDescent="0.25">
      <c r="B23" s="10" t="s">
        <v>697</v>
      </c>
      <c r="C23" s="219" t="s">
        <v>1168</v>
      </c>
      <c r="D23" s="219"/>
      <c r="E23" s="219"/>
      <c r="F23" s="219"/>
      <c r="G23" s="219"/>
      <c r="H23" s="219"/>
      <c r="I23" s="219"/>
      <c r="J23" s="24"/>
      <c r="K23" s="25"/>
      <c r="L23" s="25"/>
    </row>
    <row r="24" spans="2:12" ht="36.75" customHeight="1" x14ac:dyDescent="0.25">
      <c r="B24" s="26">
        <v>3</v>
      </c>
      <c r="C24" s="219" t="s">
        <v>1169</v>
      </c>
      <c r="D24" s="219"/>
      <c r="E24" s="219"/>
      <c r="F24" s="219"/>
      <c r="G24" s="219"/>
      <c r="H24" s="219"/>
      <c r="I24" s="219"/>
      <c r="J24" s="24"/>
      <c r="K24" s="25"/>
      <c r="L24" s="25"/>
    </row>
    <row r="25" spans="2:12" ht="36.75" customHeight="1" x14ac:dyDescent="0.25">
      <c r="B25" s="10" t="s">
        <v>124</v>
      </c>
      <c r="C25" s="219" t="s">
        <v>1162</v>
      </c>
      <c r="D25" s="219"/>
      <c r="E25" s="219"/>
      <c r="F25" s="219"/>
      <c r="G25" s="219"/>
      <c r="H25" s="219"/>
      <c r="I25" s="219"/>
      <c r="J25" s="24"/>
      <c r="K25" s="25"/>
      <c r="L25" s="25"/>
    </row>
    <row r="26" spans="2:12" ht="36.75" customHeight="1" x14ac:dyDescent="0.25">
      <c r="B26" s="10" t="s">
        <v>126</v>
      </c>
      <c r="C26" s="219" t="s">
        <v>1170</v>
      </c>
      <c r="D26" s="219"/>
      <c r="E26" s="219"/>
      <c r="F26" s="219"/>
      <c r="G26" s="219"/>
      <c r="H26" s="219"/>
      <c r="I26" s="219"/>
      <c r="J26" s="24"/>
      <c r="K26" s="25"/>
      <c r="L26" s="25"/>
    </row>
    <row r="27" spans="2:12" ht="36.75" customHeight="1" x14ac:dyDescent="0.25">
      <c r="B27" s="26">
        <v>4</v>
      </c>
      <c r="C27" s="219" t="s">
        <v>1171</v>
      </c>
      <c r="D27" s="219"/>
      <c r="E27" s="219"/>
      <c r="F27" s="219"/>
      <c r="G27" s="219"/>
      <c r="H27" s="219"/>
      <c r="I27" s="219"/>
      <c r="J27" s="24"/>
      <c r="K27" s="25"/>
      <c r="L27" s="25"/>
    </row>
    <row r="28" spans="2:12" ht="36.75" customHeight="1" x14ac:dyDescent="0.25">
      <c r="B28" s="10" t="s">
        <v>72</v>
      </c>
      <c r="C28" s="219" t="s">
        <v>1172</v>
      </c>
      <c r="D28" s="219"/>
      <c r="E28" s="219"/>
      <c r="F28" s="219"/>
      <c r="G28" s="219"/>
      <c r="H28" s="219"/>
      <c r="I28" s="219"/>
      <c r="J28" s="24"/>
      <c r="K28" s="25"/>
      <c r="L28" s="25"/>
    </row>
    <row r="29" spans="2:12" ht="36.75" customHeight="1" x14ac:dyDescent="0.25">
      <c r="B29" s="10" t="s">
        <v>183</v>
      </c>
      <c r="C29" s="219" t="s">
        <v>1173</v>
      </c>
      <c r="D29" s="219"/>
      <c r="E29" s="219"/>
      <c r="F29" s="219"/>
      <c r="G29" s="219"/>
      <c r="H29" s="219"/>
      <c r="I29" s="219"/>
      <c r="J29" s="24"/>
      <c r="K29" s="25"/>
      <c r="L29" s="25"/>
    </row>
    <row r="30" spans="2:12" ht="36.75" customHeight="1" x14ac:dyDescent="0.25">
      <c r="B30" s="26">
        <v>5</v>
      </c>
      <c r="C30" s="219" t="s">
        <v>1174</v>
      </c>
      <c r="D30" s="219"/>
      <c r="E30" s="219"/>
      <c r="F30" s="219"/>
      <c r="G30" s="219"/>
      <c r="H30" s="219"/>
      <c r="I30" s="219"/>
      <c r="J30" s="24"/>
      <c r="K30" s="25"/>
      <c r="L30" s="25"/>
    </row>
    <row r="31" spans="2:12" ht="36.75" customHeight="1" x14ac:dyDescent="0.25">
      <c r="B31" s="10" t="s">
        <v>356</v>
      </c>
      <c r="C31" s="219" t="s">
        <v>1175</v>
      </c>
      <c r="D31" s="219"/>
      <c r="E31" s="219"/>
      <c r="F31" s="219"/>
      <c r="G31" s="219"/>
      <c r="H31" s="219"/>
      <c r="I31" s="219"/>
      <c r="J31" s="24"/>
      <c r="K31" s="25"/>
      <c r="L31" s="25"/>
    </row>
    <row r="32" spans="2:12" ht="36.75" customHeight="1" x14ac:dyDescent="0.25">
      <c r="B32" s="10" t="s">
        <v>358</v>
      </c>
      <c r="C32" s="219" t="s">
        <v>1176</v>
      </c>
      <c r="D32" s="219"/>
      <c r="E32" s="219"/>
      <c r="F32" s="219"/>
      <c r="G32" s="219"/>
      <c r="H32" s="219"/>
      <c r="I32" s="219"/>
      <c r="J32" s="24"/>
      <c r="K32" s="25"/>
      <c r="L32" s="25"/>
    </row>
    <row r="33" spans="2:12" ht="36.75" customHeight="1" x14ac:dyDescent="0.25">
      <c r="B33" s="26">
        <v>6</v>
      </c>
      <c r="C33" s="219" t="s">
        <v>1177</v>
      </c>
      <c r="D33" s="219"/>
      <c r="E33" s="219"/>
      <c r="F33" s="219"/>
      <c r="G33" s="219"/>
      <c r="H33" s="219"/>
      <c r="I33" s="219"/>
      <c r="J33" s="24"/>
      <c r="K33" s="25"/>
      <c r="L33" s="25"/>
    </row>
    <row r="34" spans="2:12" ht="36.75" customHeight="1" x14ac:dyDescent="0.25">
      <c r="B34" s="10" t="s">
        <v>24</v>
      </c>
      <c r="C34" s="219" t="s">
        <v>1178</v>
      </c>
      <c r="D34" s="219"/>
      <c r="E34" s="219"/>
      <c r="F34" s="219"/>
      <c r="G34" s="219"/>
      <c r="H34" s="219"/>
      <c r="I34" s="219"/>
      <c r="J34" s="24"/>
      <c r="K34" s="25"/>
      <c r="L34" s="25"/>
    </row>
    <row r="35" spans="2:12" ht="36.75" customHeight="1" x14ac:dyDescent="0.25">
      <c r="B35" s="10" t="s">
        <v>26</v>
      </c>
      <c r="C35" s="219" t="s">
        <v>1179</v>
      </c>
      <c r="D35" s="219"/>
      <c r="E35" s="219"/>
      <c r="F35" s="219"/>
      <c r="G35" s="219"/>
      <c r="H35" s="219"/>
      <c r="I35" s="219"/>
      <c r="J35" s="24"/>
      <c r="K35" s="25"/>
      <c r="L35" s="25"/>
    </row>
    <row r="36" spans="2:12" ht="36.75" customHeight="1" x14ac:dyDescent="0.25">
      <c r="B36" s="10" t="s">
        <v>28</v>
      </c>
      <c r="C36" s="219" t="s">
        <v>1180</v>
      </c>
      <c r="D36" s="219"/>
      <c r="E36" s="219"/>
      <c r="F36" s="219"/>
      <c r="G36" s="219"/>
      <c r="H36" s="219"/>
      <c r="I36" s="219"/>
      <c r="J36" s="24"/>
      <c r="K36" s="25"/>
      <c r="L36" s="25"/>
    </row>
    <row r="37" spans="2:12" ht="36.75" customHeight="1" x14ac:dyDescent="0.25">
      <c r="B37" s="10" t="s">
        <v>30</v>
      </c>
      <c r="C37" s="219" t="s">
        <v>1181</v>
      </c>
      <c r="D37" s="219"/>
      <c r="E37" s="219"/>
      <c r="F37" s="219"/>
      <c r="G37" s="219"/>
      <c r="H37" s="219"/>
      <c r="I37" s="219"/>
      <c r="J37" s="24"/>
      <c r="K37" s="25"/>
      <c r="L37" s="25"/>
    </row>
    <row r="38" spans="2:12" ht="36.75" customHeight="1" x14ac:dyDescent="0.25">
      <c r="B38" s="26">
        <v>7</v>
      </c>
      <c r="C38" s="219" t="s">
        <v>1182</v>
      </c>
      <c r="D38" s="219"/>
      <c r="E38" s="219"/>
      <c r="F38" s="219"/>
      <c r="G38" s="219"/>
      <c r="H38" s="219"/>
      <c r="I38" s="219"/>
      <c r="J38" s="24"/>
      <c r="K38" s="25"/>
      <c r="L38" s="25"/>
    </row>
    <row r="39" spans="2:12" ht="36.75" customHeight="1" x14ac:dyDescent="0.25">
      <c r="B39" s="10" t="s">
        <v>246</v>
      </c>
      <c r="C39" s="219" t="s">
        <v>1183</v>
      </c>
      <c r="D39" s="219"/>
      <c r="E39" s="219"/>
      <c r="F39" s="219"/>
      <c r="G39" s="219"/>
      <c r="H39" s="219"/>
      <c r="I39" s="219"/>
      <c r="J39" s="24"/>
      <c r="K39" s="25"/>
      <c r="L39" s="25"/>
    </row>
    <row r="40" spans="2:12" ht="36.75" customHeight="1" x14ac:dyDescent="0.25">
      <c r="B40" s="10" t="s">
        <v>248</v>
      </c>
      <c r="C40" s="220" t="s">
        <v>1184</v>
      </c>
      <c r="D40" s="221"/>
      <c r="E40" s="221"/>
      <c r="F40" s="221"/>
      <c r="G40" s="221"/>
      <c r="H40" s="221"/>
      <c r="I40" s="222"/>
      <c r="J40" s="24"/>
      <c r="K40" s="25"/>
      <c r="L40" s="25"/>
    </row>
    <row r="41" spans="2:12" ht="36.75" customHeight="1" x14ac:dyDescent="0.25">
      <c r="B41" s="26">
        <v>8</v>
      </c>
      <c r="C41" s="219" t="s">
        <v>1185</v>
      </c>
      <c r="D41" s="219"/>
      <c r="E41" s="219"/>
      <c r="F41" s="219"/>
      <c r="G41" s="219"/>
      <c r="H41" s="219"/>
      <c r="I41" s="219"/>
      <c r="J41" s="24"/>
      <c r="K41" s="25"/>
      <c r="L41" s="25"/>
    </row>
    <row r="42" spans="2:12" ht="36.75" customHeight="1" x14ac:dyDescent="0.25">
      <c r="B42" s="26">
        <v>9</v>
      </c>
      <c r="C42" s="219" t="s">
        <v>1186</v>
      </c>
      <c r="D42" s="219"/>
      <c r="E42" s="219"/>
      <c r="F42" s="219"/>
      <c r="G42" s="219"/>
      <c r="H42" s="219"/>
      <c r="I42" s="219"/>
      <c r="J42" s="24"/>
      <c r="K42" s="25"/>
      <c r="L42" s="25"/>
    </row>
    <row r="43" spans="2:12" ht="36.75" customHeight="1" x14ac:dyDescent="0.25">
      <c r="B43" s="10" t="s">
        <v>197</v>
      </c>
      <c r="C43" s="220" t="s">
        <v>1187</v>
      </c>
      <c r="D43" s="221"/>
      <c r="E43" s="221"/>
      <c r="F43" s="221"/>
      <c r="G43" s="221"/>
      <c r="H43" s="221"/>
      <c r="I43" s="222"/>
      <c r="J43" s="24"/>
      <c r="K43" s="87"/>
      <c r="L43" s="87"/>
    </row>
    <row r="44" spans="2:12" ht="36.75" customHeight="1" x14ac:dyDescent="0.25">
      <c r="B44" s="10" t="s">
        <v>268</v>
      </c>
      <c r="C44" s="220" t="s">
        <v>1188</v>
      </c>
      <c r="D44" s="221"/>
      <c r="E44" s="221"/>
      <c r="F44" s="221"/>
      <c r="G44" s="221"/>
      <c r="H44" s="221"/>
      <c r="I44" s="222"/>
      <c r="J44" s="24"/>
      <c r="K44" s="87"/>
      <c r="L44" s="87"/>
    </row>
    <row r="45" spans="2:12" ht="36.75" customHeight="1" x14ac:dyDescent="0.25">
      <c r="B45" s="26">
        <v>10</v>
      </c>
      <c r="C45" s="219" t="s">
        <v>1189</v>
      </c>
      <c r="D45" s="219"/>
      <c r="E45" s="219"/>
      <c r="F45" s="219"/>
      <c r="G45" s="219"/>
      <c r="H45" s="219"/>
      <c r="I45" s="219"/>
      <c r="J45" s="12"/>
      <c r="K45" s="12"/>
      <c r="L45" s="12"/>
    </row>
    <row r="46" spans="2:12" x14ac:dyDescent="0.25">
      <c r="B46" s="26">
        <v>11</v>
      </c>
      <c r="C46" s="219" t="s">
        <v>1190</v>
      </c>
      <c r="D46" s="219"/>
      <c r="E46" s="219"/>
      <c r="F46" s="219"/>
      <c r="G46" s="219"/>
      <c r="H46" s="219"/>
      <c r="I46" s="219"/>
      <c r="J46" s="12"/>
      <c r="K46" s="12"/>
      <c r="L46" s="12"/>
    </row>
    <row r="47" spans="2:12" ht="42" customHeight="1" x14ac:dyDescent="0.25">
      <c r="B47" s="10" t="s">
        <v>105</v>
      </c>
      <c r="C47" s="220" t="s">
        <v>1191</v>
      </c>
      <c r="D47" s="258"/>
      <c r="E47" s="258"/>
      <c r="F47" s="258"/>
      <c r="G47" s="258"/>
      <c r="H47" s="258"/>
      <c r="I47" s="259"/>
      <c r="J47" s="12"/>
      <c r="K47" s="12"/>
      <c r="L47" s="12"/>
    </row>
    <row r="48" spans="2:12" ht="42" customHeight="1" x14ac:dyDescent="0.25">
      <c r="B48" s="10" t="s">
        <v>54</v>
      </c>
      <c r="C48" s="220" t="s">
        <v>1192</v>
      </c>
      <c r="D48" s="258"/>
      <c r="E48" s="258"/>
      <c r="F48" s="258"/>
      <c r="G48" s="258"/>
      <c r="H48" s="258"/>
      <c r="I48" s="259"/>
      <c r="J48" s="12"/>
      <c r="K48" s="12"/>
      <c r="L48" s="12"/>
    </row>
    <row r="49" spans="2:12" ht="36.75" customHeight="1" x14ac:dyDescent="0.25">
      <c r="B49" s="26">
        <v>13</v>
      </c>
      <c r="C49" s="219" t="s">
        <v>1193</v>
      </c>
      <c r="D49" s="219"/>
      <c r="E49" s="219"/>
      <c r="F49" s="219"/>
      <c r="G49" s="219"/>
      <c r="H49" s="219"/>
      <c r="I49" s="219"/>
      <c r="J49" s="12"/>
      <c r="K49" s="12"/>
      <c r="L49" s="12"/>
    </row>
    <row r="50" spans="2:12" ht="36.75" customHeight="1" x14ac:dyDescent="0.25">
      <c r="B50" s="26">
        <v>14</v>
      </c>
      <c r="C50" s="219" t="s">
        <v>1194</v>
      </c>
      <c r="D50" s="219"/>
      <c r="E50" s="219"/>
      <c r="F50" s="219"/>
      <c r="G50" s="219"/>
      <c r="H50" s="219"/>
      <c r="I50" s="219"/>
      <c r="J50" s="12"/>
      <c r="K50" s="12"/>
      <c r="L50" s="12"/>
    </row>
    <row r="51" spans="2:12" ht="36.75" customHeight="1" x14ac:dyDescent="0.25">
      <c r="B51" s="26">
        <v>15</v>
      </c>
      <c r="C51" s="219" t="s">
        <v>1195</v>
      </c>
      <c r="D51" s="219"/>
      <c r="E51" s="219"/>
      <c r="F51" s="219"/>
      <c r="G51" s="219"/>
      <c r="H51" s="219"/>
      <c r="I51" s="219"/>
      <c r="J51" s="12"/>
      <c r="K51" s="12"/>
      <c r="L51" s="12"/>
    </row>
    <row r="52" spans="2:12" ht="36.75" customHeight="1" x14ac:dyDescent="0.25">
      <c r="B52" s="26">
        <v>16</v>
      </c>
      <c r="C52" s="219" t="s">
        <v>1196</v>
      </c>
      <c r="D52" s="219"/>
      <c r="E52" s="219"/>
      <c r="F52" s="219"/>
      <c r="G52" s="219"/>
      <c r="H52" s="219"/>
      <c r="I52" s="219"/>
      <c r="J52" s="12"/>
      <c r="K52" s="12"/>
      <c r="L52" s="12"/>
    </row>
    <row r="53" spans="2:12" ht="36.75" customHeight="1" x14ac:dyDescent="0.25">
      <c r="B53" s="26">
        <v>17</v>
      </c>
      <c r="C53" s="219" t="s">
        <v>1197</v>
      </c>
      <c r="D53" s="219"/>
      <c r="E53" s="219"/>
      <c r="F53" s="219"/>
      <c r="G53" s="219"/>
      <c r="H53" s="219"/>
      <c r="I53" s="219"/>
      <c r="J53" s="12"/>
      <c r="K53" s="12"/>
      <c r="L53" s="12"/>
    </row>
    <row r="54" spans="2:12" ht="36.75" customHeight="1" x14ac:dyDescent="0.25">
      <c r="B54" s="26">
        <v>18</v>
      </c>
      <c r="C54" s="219" t="s">
        <v>1198</v>
      </c>
      <c r="D54" s="219"/>
      <c r="E54" s="219"/>
      <c r="F54" s="219"/>
      <c r="G54" s="219"/>
      <c r="H54" s="219"/>
      <c r="I54" s="219"/>
      <c r="J54" s="12"/>
      <c r="K54" s="12"/>
      <c r="L54" s="12"/>
    </row>
    <row r="55" spans="2:12" ht="36.75" customHeight="1" x14ac:dyDescent="0.25">
      <c r="B55" s="26">
        <v>19</v>
      </c>
      <c r="C55" s="219" t="s">
        <v>1199</v>
      </c>
      <c r="D55" s="219"/>
      <c r="E55" s="219"/>
      <c r="F55" s="219"/>
      <c r="G55" s="219"/>
      <c r="H55" s="219"/>
      <c r="I55" s="219"/>
      <c r="J55" s="12"/>
      <c r="K55" s="12"/>
      <c r="L55" s="12"/>
    </row>
    <row r="56" spans="2:12" ht="36.75" customHeight="1" x14ac:dyDescent="0.25">
      <c r="B56" s="10" t="s">
        <v>891</v>
      </c>
      <c r="C56" s="220" t="s">
        <v>53</v>
      </c>
      <c r="D56" s="221"/>
      <c r="E56" s="221"/>
      <c r="F56" s="221"/>
      <c r="G56" s="221"/>
      <c r="H56" s="221"/>
      <c r="I56" s="222"/>
      <c r="J56" s="12"/>
      <c r="K56" s="12"/>
      <c r="L56" s="12"/>
    </row>
    <row r="57" spans="2:12" ht="36.75" customHeight="1" x14ac:dyDescent="0.25">
      <c r="B57" s="26">
        <v>21</v>
      </c>
      <c r="C57" s="175" t="s">
        <v>55</v>
      </c>
      <c r="D57" s="175"/>
      <c r="E57" s="175"/>
      <c r="F57" s="175"/>
      <c r="G57" s="175"/>
      <c r="H57" s="175"/>
      <c r="I57" s="175"/>
      <c r="J57" s="12"/>
      <c r="K57" s="12"/>
      <c r="L57" s="12"/>
    </row>
    <row r="58" spans="2:12" ht="36.75" customHeight="1" x14ac:dyDescent="0.25">
      <c r="B58" s="10" t="s">
        <v>980</v>
      </c>
      <c r="C58" s="175" t="s">
        <v>57</v>
      </c>
      <c r="D58" s="175"/>
      <c r="E58" s="175"/>
      <c r="F58" s="175"/>
      <c r="G58" s="175"/>
      <c r="H58" s="175"/>
      <c r="I58" s="175"/>
      <c r="J58" s="12"/>
      <c r="K58" s="12"/>
      <c r="L58" s="12"/>
    </row>
    <row r="59" spans="2:12" ht="36.75" customHeight="1" x14ac:dyDescent="0.25">
      <c r="B59" s="10" t="s">
        <v>1200</v>
      </c>
      <c r="C59" s="175" t="s">
        <v>59</v>
      </c>
      <c r="D59" s="175"/>
      <c r="E59" s="175"/>
      <c r="F59" s="175"/>
      <c r="G59" s="175"/>
      <c r="H59" s="175"/>
      <c r="I59" s="175"/>
      <c r="J59" s="12"/>
      <c r="K59" s="12"/>
      <c r="L59" s="12"/>
    </row>
    <row r="60" spans="2:12" ht="75" customHeight="1" x14ac:dyDescent="0.25">
      <c r="B60" s="174" t="s">
        <v>60</v>
      </c>
      <c r="C60" s="174"/>
      <c r="D60" s="174"/>
      <c r="E60" s="174"/>
      <c r="F60" s="174"/>
      <c r="G60" s="174"/>
      <c r="H60" s="174"/>
      <c r="I60" s="174"/>
      <c r="J60" s="171" t="s">
        <v>61</v>
      </c>
      <c r="K60" s="172"/>
      <c r="L60" s="173"/>
    </row>
  </sheetData>
  <mergeCells count="60">
    <mergeCell ref="B10:C10"/>
    <mergeCell ref="D10:L10"/>
    <mergeCell ref="B2:C6"/>
    <mergeCell ref="B7:L7"/>
    <mergeCell ref="B8:C8"/>
    <mergeCell ref="D8:L8"/>
    <mergeCell ref="B9:C9"/>
    <mergeCell ref="D9:L9"/>
    <mergeCell ref="D2:L6"/>
    <mergeCell ref="C23:I23"/>
    <mergeCell ref="C11:I11"/>
    <mergeCell ref="C12:I12"/>
    <mergeCell ref="C16:I16"/>
    <mergeCell ref="C17:I17"/>
    <mergeCell ref="C18:I18"/>
    <mergeCell ref="C19:I19"/>
    <mergeCell ref="C20:I20"/>
    <mergeCell ref="C21:I21"/>
    <mergeCell ref="C22:I22"/>
    <mergeCell ref="C13:I13"/>
    <mergeCell ref="C14:I14"/>
    <mergeCell ref="C15:I15"/>
    <mergeCell ref="C24:I24"/>
    <mergeCell ref="C25:I25"/>
    <mergeCell ref="C26:I26"/>
    <mergeCell ref="C27:I27"/>
    <mergeCell ref="C28:I28"/>
    <mergeCell ref="C29:I29"/>
    <mergeCell ref="C30:I30"/>
    <mergeCell ref="C38:I38"/>
    <mergeCell ref="C31:I31"/>
    <mergeCell ref="C32:I32"/>
    <mergeCell ref="C33:I33"/>
    <mergeCell ref="C34:I34"/>
    <mergeCell ref="C35:I35"/>
    <mergeCell ref="C36:I36"/>
    <mergeCell ref="C37:I37"/>
    <mergeCell ref="C39:I39"/>
    <mergeCell ref="C41:I41"/>
    <mergeCell ref="C42:I42"/>
    <mergeCell ref="C45:I45"/>
    <mergeCell ref="C46:I46"/>
    <mergeCell ref="C40:I40"/>
    <mergeCell ref="C43:I43"/>
    <mergeCell ref="C44:I44"/>
    <mergeCell ref="C47:I47"/>
    <mergeCell ref="B60:I60"/>
    <mergeCell ref="J60:L60"/>
    <mergeCell ref="C55:I55"/>
    <mergeCell ref="C57:I57"/>
    <mergeCell ref="C56:I56"/>
    <mergeCell ref="C54:I54"/>
    <mergeCell ref="C53:I53"/>
    <mergeCell ref="C58:I58"/>
    <mergeCell ref="C59:I59"/>
    <mergeCell ref="C48:I48"/>
    <mergeCell ref="C49:I49"/>
    <mergeCell ref="C50:I50"/>
    <mergeCell ref="C51:I51"/>
    <mergeCell ref="C52:I52"/>
  </mergeCells>
  <hyperlinks>
    <hyperlink ref="M2" location="'HARCAMA BİRİMLERİ ÖMK LİSTELERİ'!A1" display="Ana Sayfa"/>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7"/>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23" style="3" customWidth="1"/>
    <col min="14" max="16384" width="9.140625" style="3"/>
  </cols>
  <sheetData>
    <row r="2" spans="2:13" ht="21.75" customHeight="1" x14ac:dyDescent="0.25">
      <c r="B2" s="179"/>
      <c r="C2" s="179"/>
      <c r="D2" s="180" t="s">
        <v>1201</v>
      </c>
      <c r="E2" s="181"/>
      <c r="F2" s="181"/>
      <c r="G2" s="181"/>
      <c r="H2" s="181"/>
      <c r="I2" s="181"/>
      <c r="J2" s="182"/>
      <c r="K2" s="182"/>
      <c r="L2" s="183"/>
      <c r="M2" s="90"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1202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ht="32.25" customHeight="1" x14ac:dyDescent="0.25">
      <c r="B12" s="26">
        <v>1</v>
      </c>
      <c r="C12" s="219" t="s">
        <v>1203</v>
      </c>
      <c r="D12" s="219"/>
      <c r="E12" s="219"/>
      <c r="F12" s="219"/>
      <c r="G12" s="219"/>
      <c r="H12" s="219"/>
      <c r="I12" s="219"/>
      <c r="J12" s="24"/>
      <c r="K12" s="25"/>
      <c r="L12" s="25"/>
    </row>
    <row r="13" spans="2:13" ht="32.25" customHeight="1" x14ac:dyDescent="0.25">
      <c r="B13" s="26">
        <v>2</v>
      </c>
      <c r="C13" s="219" t="s">
        <v>1161</v>
      </c>
      <c r="D13" s="219"/>
      <c r="E13" s="219"/>
      <c r="F13" s="219"/>
      <c r="G13" s="219"/>
      <c r="H13" s="219"/>
      <c r="I13" s="219"/>
      <c r="J13" s="24"/>
      <c r="K13" s="25"/>
      <c r="L13" s="25"/>
    </row>
    <row r="14" spans="2:13" ht="32.25" customHeight="1" x14ac:dyDescent="0.25">
      <c r="B14" s="10" t="s">
        <v>68</v>
      </c>
      <c r="C14" s="219" t="s">
        <v>1162</v>
      </c>
      <c r="D14" s="219"/>
      <c r="E14" s="219"/>
      <c r="F14" s="219"/>
      <c r="G14" s="219"/>
      <c r="H14" s="219"/>
      <c r="I14" s="219"/>
      <c r="J14" s="24"/>
      <c r="K14" s="25"/>
      <c r="L14" s="25"/>
    </row>
    <row r="15" spans="2:13" ht="32.25" customHeight="1" x14ac:dyDescent="0.25">
      <c r="B15" s="10" t="s">
        <v>392</v>
      </c>
      <c r="C15" s="219" t="s">
        <v>1204</v>
      </c>
      <c r="D15" s="219"/>
      <c r="E15" s="219"/>
      <c r="F15" s="219"/>
      <c r="G15" s="219"/>
      <c r="H15" s="219"/>
      <c r="I15" s="219"/>
      <c r="J15" s="24"/>
      <c r="K15" s="25"/>
      <c r="L15" s="25"/>
    </row>
    <row r="16" spans="2:13" ht="32.25" customHeight="1" x14ac:dyDescent="0.25">
      <c r="B16" s="10" t="s">
        <v>471</v>
      </c>
      <c r="C16" s="219" t="s">
        <v>1205</v>
      </c>
      <c r="D16" s="219"/>
      <c r="E16" s="219"/>
      <c r="F16" s="219"/>
      <c r="G16" s="219"/>
      <c r="H16" s="219"/>
      <c r="I16" s="219"/>
      <c r="J16" s="24"/>
      <c r="K16" s="25"/>
      <c r="L16" s="25"/>
    </row>
    <row r="17" spans="2:12" ht="32.25" customHeight="1" x14ac:dyDescent="0.25">
      <c r="B17" s="10" t="s">
        <v>534</v>
      </c>
      <c r="C17" s="219" t="s">
        <v>1206</v>
      </c>
      <c r="D17" s="219"/>
      <c r="E17" s="219"/>
      <c r="F17" s="219"/>
      <c r="G17" s="219"/>
      <c r="H17" s="219"/>
      <c r="I17" s="219"/>
      <c r="J17" s="24"/>
      <c r="K17" s="25"/>
      <c r="L17" s="25"/>
    </row>
    <row r="18" spans="2:12" ht="32.25" customHeight="1" x14ac:dyDescent="0.25">
      <c r="B18" s="10" t="s">
        <v>693</v>
      </c>
      <c r="C18" s="219" t="s">
        <v>1207</v>
      </c>
      <c r="D18" s="219"/>
      <c r="E18" s="219"/>
      <c r="F18" s="219"/>
      <c r="G18" s="219"/>
      <c r="H18" s="219"/>
      <c r="I18" s="219"/>
      <c r="J18" s="24"/>
      <c r="K18" s="25"/>
      <c r="L18" s="25"/>
    </row>
    <row r="19" spans="2:12" ht="32.25" customHeight="1" x14ac:dyDescent="0.25">
      <c r="B19" s="10" t="s">
        <v>695</v>
      </c>
      <c r="C19" s="219" t="s">
        <v>1208</v>
      </c>
      <c r="D19" s="219"/>
      <c r="E19" s="219"/>
      <c r="F19" s="219"/>
      <c r="G19" s="219"/>
      <c r="H19" s="219"/>
      <c r="I19" s="219"/>
      <c r="J19" s="24"/>
      <c r="K19" s="25"/>
      <c r="L19" s="25"/>
    </row>
    <row r="20" spans="2:12" ht="32.25" customHeight="1" x14ac:dyDescent="0.25">
      <c r="B20" s="10" t="s">
        <v>697</v>
      </c>
      <c r="C20" s="219" t="s">
        <v>1170</v>
      </c>
      <c r="D20" s="219"/>
      <c r="E20" s="219"/>
      <c r="F20" s="219"/>
      <c r="G20" s="219"/>
      <c r="H20" s="219"/>
      <c r="I20" s="219"/>
      <c r="J20" s="24"/>
      <c r="K20" s="25"/>
      <c r="L20" s="25"/>
    </row>
    <row r="21" spans="2:12" ht="32.25" customHeight="1" x14ac:dyDescent="0.25">
      <c r="B21" s="26">
        <v>3</v>
      </c>
      <c r="C21" s="219" t="s">
        <v>1209</v>
      </c>
      <c r="D21" s="219"/>
      <c r="E21" s="219"/>
      <c r="F21" s="219"/>
      <c r="G21" s="219"/>
      <c r="H21" s="219"/>
      <c r="I21" s="219"/>
      <c r="J21" s="24"/>
      <c r="K21" s="25"/>
      <c r="L21" s="25"/>
    </row>
    <row r="22" spans="2:12" ht="32.25" customHeight="1" x14ac:dyDescent="0.25">
      <c r="B22" s="10" t="s">
        <v>124</v>
      </c>
      <c r="C22" s="219" t="s">
        <v>1172</v>
      </c>
      <c r="D22" s="219"/>
      <c r="E22" s="219"/>
      <c r="F22" s="219"/>
      <c r="G22" s="219"/>
      <c r="H22" s="219"/>
      <c r="I22" s="219"/>
      <c r="J22" s="24"/>
      <c r="K22" s="25"/>
      <c r="L22" s="25"/>
    </row>
    <row r="23" spans="2:12" ht="32.25" customHeight="1" x14ac:dyDescent="0.25">
      <c r="B23" s="26">
        <v>4</v>
      </c>
      <c r="C23" s="219" t="s">
        <v>1210</v>
      </c>
      <c r="D23" s="219"/>
      <c r="E23" s="219"/>
      <c r="F23" s="219"/>
      <c r="G23" s="219"/>
      <c r="H23" s="219"/>
      <c r="I23" s="219"/>
      <c r="J23" s="24"/>
      <c r="K23" s="25"/>
      <c r="L23" s="25"/>
    </row>
    <row r="24" spans="2:12" ht="32.25" customHeight="1" x14ac:dyDescent="0.25">
      <c r="B24" s="26">
        <v>5</v>
      </c>
      <c r="C24" s="219" t="s">
        <v>1211</v>
      </c>
      <c r="D24" s="219"/>
      <c r="E24" s="219"/>
      <c r="F24" s="219"/>
      <c r="G24" s="219"/>
      <c r="H24" s="219"/>
      <c r="I24" s="219"/>
      <c r="J24" s="24"/>
      <c r="K24" s="25"/>
      <c r="L24" s="25"/>
    </row>
    <row r="25" spans="2:12" ht="32.25" customHeight="1" x14ac:dyDescent="0.25">
      <c r="B25" s="26">
        <v>6</v>
      </c>
      <c r="C25" s="219" t="s">
        <v>1193</v>
      </c>
      <c r="D25" s="219"/>
      <c r="E25" s="219"/>
      <c r="F25" s="219"/>
      <c r="G25" s="219"/>
      <c r="H25" s="219"/>
      <c r="I25" s="219"/>
      <c r="J25" s="24"/>
      <c r="K25" s="25"/>
      <c r="L25" s="25"/>
    </row>
    <row r="26" spans="2:12" ht="32.25" customHeight="1" x14ac:dyDescent="0.25">
      <c r="B26" s="26">
        <v>7</v>
      </c>
      <c r="C26" s="219" t="s">
        <v>1212</v>
      </c>
      <c r="D26" s="219"/>
      <c r="E26" s="219"/>
      <c r="F26" s="219"/>
      <c r="G26" s="219"/>
      <c r="H26" s="219"/>
      <c r="I26" s="219"/>
      <c r="J26" s="24"/>
      <c r="K26" s="25"/>
      <c r="L26" s="25"/>
    </row>
    <row r="27" spans="2:12" ht="32.25" customHeight="1" x14ac:dyDescent="0.25">
      <c r="B27" s="26">
        <v>8</v>
      </c>
      <c r="C27" s="219" t="s">
        <v>1213</v>
      </c>
      <c r="D27" s="219"/>
      <c r="E27" s="219"/>
      <c r="F27" s="219"/>
      <c r="G27" s="219"/>
      <c r="H27" s="219"/>
      <c r="I27" s="219"/>
      <c r="J27" s="24"/>
      <c r="K27" s="25"/>
      <c r="L27" s="25"/>
    </row>
    <row r="28" spans="2:12" ht="32.25" customHeight="1" x14ac:dyDescent="0.25">
      <c r="B28" s="26">
        <v>9</v>
      </c>
      <c r="C28" s="219" t="s">
        <v>1214</v>
      </c>
      <c r="D28" s="219"/>
      <c r="E28" s="219"/>
      <c r="F28" s="219"/>
      <c r="G28" s="219"/>
      <c r="H28" s="219"/>
      <c r="I28" s="219"/>
      <c r="J28" s="24"/>
      <c r="K28" s="25"/>
      <c r="L28" s="25"/>
    </row>
    <row r="29" spans="2:12" ht="32.25" customHeight="1" x14ac:dyDescent="0.25">
      <c r="B29" s="10" t="s">
        <v>197</v>
      </c>
      <c r="C29" s="219" t="s">
        <v>1215</v>
      </c>
      <c r="D29" s="219"/>
      <c r="E29" s="219"/>
      <c r="F29" s="219"/>
      <c r="G29" s="219"/>
      <c r="H29" s="219"/>
      <c r="I29" s="219"/>
      <c r="J29" s="24"/>
      <c r="K29" s="25"/>
      <c r="L29" s="25"/>
    </row>
    <row r="30" spans="2:12" ht="32.25" customHeight="1" x14ac:dyDescent="0.25">
      <c r="B30" s="26">
        <v>10</v>
      </c>
      <c r="C30" s="219" t="s">
        <v>1216</v>
      </c>
      <c r="D30" s="219"/>
      <c r="E30" s="219"/>
      <c r="F30" s="219"/>
      <c r="G30" s="219"/>
      <c r="H30" s="219"/>
      <c r="I30" s="219"/>
      <c r="J30" s="24"/>
      <c r="K30" s="25"/>
      <c r="L30" s="25"/>
    </row>
    <row r="31" spans="2:12" ht="32.25" customHeight="1" x14ac:dyDescent="0.25">
      <c r="B31" s="26">
        <v>11</v>
      </c>
      <c r="C31" s="219" t="s">
        <v>1217</v>
      </c>
      <c r="D31" s="219"/>
      <c r="E31" s="219"/>
      <c r="F31" s="219"/>
      <c r="G31" s="219"/>
      <c r="H31" s="219"/>
      <c r="I31" s="219"/>
      <c r="J31" s="24"/>
      <c r="K31" s="25"/>
      <c r="L31" s="25"/>
    </row>
    <row r="32" spans="2:12" ht="32.25" customHeight="1" x14ac:dyDescent="0.25">
      <c r="B32" s="26">
        <v>12</v>
      </c>
      <c r="C32" s="219" t="s">
        <v>1218</v>
      </c>
      <c r="D32" s="219"/>
      <c r="E32" s="219"/>
      <c r="F32" s="219"/>
      <c r="G32" s="219"/>
      <c r="H32" s="219"/>
      <c r="I32" s="219"/>
      <c r="J32" s="24"/>
      <c r="K32" s="25"/>
      <c r="L32" s="25"/>
    </row>
    <row r="33" spans="2:12" ht="32.25" customHeight="1" x14ac:dyDescent="0.25">
      <c r="B33" s="26">
        <v>13</v>
      </c>
      <c r="C33" s="220" t="s">
        <v>430</v>
      </c>
      <c r="D33" s="221"/>
      <c r="E33" s="221"/>
      <c r="F33" s="221"/>
      <c r="G33" s="221"/>
      <c r="H33" s="221"/>
      <c r="I33" s="222"/>
      <c r="J33" s="24"/>
      <c r="K33" s="77"/>
      <c r="L33" s="77"/>
    </row>
    <row r="34" spans="2:12" ht="32.25" customHeight="1" x14ac:dyDescent="0.25">
      <c r="B34" s="26">
        <v>14</v>
      </c>
      <c r="C34" s="175" t="s">
        <v>55</v>
      </c>
      <c r="D34" s="175"/>
      <c r="E34" s="175"/>
      <c r="F34" s="175"/>
      <c r="G34" s="175"/>
      <c r="H34" s="175"/>
      <c r="I34" s="175"/>
      <c r="J34" s="24"/>
      <c r="K34" s="25"/>
      <c r="L34" s="25"/>
    </row>
    <row r="35" spans="2:12" ht="32.25" customHeight="1" x14ac:dyDescent="0.25">
      <c r="B35" s="10" t="s">
        <v>290</v>
      </c>
      <c r="C35" s="175" t="s">
        <v>57</v>
      </c>
      <c r="D35" s="175"/>
      <c r="E35" s="175"/>
      <c r="F35" s="175"/>
      <c r="G35" s="175"/>
      <c r="H35" s="175"/>
      <c r="I35" s="175"/>
      <c r="J35" s="24"/>
      <c r="K35" s="25"/>
      <c r="L35" s="25"/>
    </row>
    <row r="36" spans="2:12" ht="32.25" customHeight="1" x14ac:dyDescent="0.25">
      <c r="B36" s="10" t="s">
        <v>292</v>
      </c>
      <c r="C36" s="175" t="s">
        <v>59</v>
      </c>
      <c r="D36" s="175"/>
      <c r="E36" s="175"/>
      <c r="F36" s="175"/>
      <c r="G36" s="175"/>
      <c r="H36" s="175"/>
      <c r="I36" s="175"/>
      <c r="J36" s="24"/>
      <c r="K36" s="25"/>
      <c r="L36" s="25"/>
    </row>
    <row r="37" spans="2:12" ht="75" customHeight="1" x14ac:dyDescent="0.25">
      <c r="B37" s="174" t="s">
        <v>60</v>
      </c>
      <c r="C37" s="174"/>
      <c r="D37" s="174"/>
      <c r="E37" s="174"/>
      <c r="F37" s="174"/>
      <c r="G37" s="174"/>
      <c r="H37" s="174"/>
      <c r="I37" s="174"/>
      <c r="J37" s="171" t="s">
        <v>61</v>
      </c>
      <c r="K37" s="172"/>
      <c r="L37" s="173"/>
    </row>
  </sheetData>
  <mergeCells count="37">
    <mergeCell ref="C16:I16"/>
    <mergeCell ref="B10:C10"/>
    <mergeCell ref="D10:L10"/>
    <mergeCell ref="B2:C6"/>
    <mergeCell ref="B7:L7"/>
    <mergeCell ref="B8:C8"/>
    <mergeCell ref="D8:L8"/>
    <mergeCell ref="B9:C9"/>
    <mergeCell ref="D9:L9"/>
    <mergeCell ref="C11:I11"/>
    <mergeCell ref="C12:I12"/>
    <mergeCell ref="C13:I13"/>
    <mergeCell ref="C14:I14"/>
    <mergeCell ref="C15:I15"/>
    <mergeCell ref="D2:L6"/>
    <mergeCell ref="C17:I17"/>
    <mergeCell ref="C18:I18"/>
    <mergeCell ref="C19:I19"/>
    <mergeCell ref="C20:I20"/>
    <mergeCell ref="C21:I21"/>
    <mergeCell ref="C36:I36"/>
    <mergeCell ref="B37:I37"/>
    <mergeCell ref="J37:L37"/>
    <mergeCell ref="C32:I32"/>
    <mergeCell ref="C35:I35"/>
    <mergeCell ref="C34:I34"/>
    <mergeCell ref="C33:I33"/>
    <mergeCell ref="C28:I28"/>
    <mergeCell ref="C29:I29"/>
    <mergeCell ref="C30:I30"/>
    <mergeCell ref="C31:I31"/>
    <mergeCell ref="C22:I22"/>
    <mergeCell ref="C23:I23"/>
    <mergeCell ref="C24:I24"/>
    <mergeCell ref="C25:I25"/>
    <mergeCell ref="C26:I26"/>
    <mergeCell ref="C27:I27"/>
  </mergeCells>
  <hyperlinks>
    <hyperlink ref="M2" location="'HARCAMA BİRİMLERİ ÖMK LİSTELERİ'!A1" display="Ana Sayfa"/>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9.7109375" style="3" customWidth="1"/>
    <col min="14" max="16384" width="9.140625" style="3"/>
  </cols>
  <sheetData>
    <row r="2" spans="2:13" ht="21.75" customHeight="1" x14ac:dyDescent="0.25">
      <c r="B2" s="179"/>
      <c r="C2" s="179"/>
      <c r="D2" s="180" t="s">
        <v>1219</v>
      </c>
      <c r="E2" s="181"/>
      <c r="F2" s="181"/>
      <c r="G2" s="181"/>
      <c r="H2" s="181"/>
      <c r="I2" s="181"/>
      <c r="J2" s="182"/>
      <c r="K2" s="182"/>
      <c r="L2" s="183"/>
      <c r="M2" s="9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1220</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1.5" customHeight="1" x14ac:dyDescent="0.25">
      <c r="B12" s="26">
        <v>1</v>
      </c>
      <c r="C12" s="220" t="s">
        <v>1079</v>
      </c>
      <c r="D12" s="221"/>
      <c r="E12" s="221"/>
      <c r="F12" s="221"/>
      <c r="G12" s="221"/>
      <c r="H12" s="221"/>
      <c r="I12" s="222"/>
      <c r="J12" s="24"/>
      <c r="K12" s="25"/>
      <c r="L12" s="25"/>
    </row>
    <row r="13" spans="2:13" s="33" customFormat="1" ht="31.5" customHeight="1" x14ac:dyDescent="0.25">
      <c r="B13" s="26">
        <v>2</v>
      </c>
      <c r="C13" s="220" t="s">
        <v>1080</v>
      </c>
      <c r="D13" s="221"/>
      <c r="E13" s="221"/>
      <c r="F13" s="221"/>
      <c r="G13" s="221"/>
      <c r="H13" s="221"/>
      <c r="I13" s="222"/>
      <c r="J13" s="24"/>
      <c r="K13" s="25"/>
      <c r="L13" s="25"/>
    </row>
    <row r="14" spans="2:13" s="33" customFormat="1" ht="31.5" customHeight="1" x14ac:dyDescent="0.25">
      <c r="B14" s="26">
        <v>3</v>
      </c>
      <c r="C14" s="219" t="s">
        <v>1221</v>
      </c>
      <c r="D14" s="219"/>
      <c r="E14" s="219"/>
      <c r="F14" s="219"/>
      <c r="G14" s="219"/>
      <c r="H14" s="219"/>
      <c r="I14" s="219"/>
      <c r="J14" s="24"/>
      <c r="K14" s="25"/>
      <c r="L14" s="25"/>
    </row>
    <row r="15" spans="2:13" s="33" customFormat="1" ht="31.5" customHeight="1" x14ac:dyDescent="0.25">
      <c r="B15" s="26">
        <v>4</v>
      </c>
      <c r="C15" s="219" t="s">
        <v>1222</v>
      </c>
      <c r="D15" s="219"/>
      <c r="E15" s="219"/>
      <c r="F15" s="219"/>
      <c r="G15" s="219"/>
      <c r="H15" s="219"/>
      <c r="I15" s="219"/>
      <c r="J15" s="24"/>
      <c r="K15" s="25"/>
      <c r="L15" s="25"/>
    </row>
    <row r="16" spans="2:13" s="33" customFormat="1" ht="31.5" customHeight="1" x14ac:dyDescent="0.25">
      <c r="B16" s="26">
        <v>5</v>
      </c>
      <c r="C16" s="219" t="s">
        <v>1223</v>
      </c>
      <c r="D16" s="219"/>
      <c r="E16" s="219"/>
      <c r="F16" s="219"/>
      <c r="G16" s="219"/>
      <c r="H16" s="219"/>
      <c r="I16" s="219"/>
      <c r="J16" s="24"/>
      <c r="K16" s="25"/>
      <c r="L16" s="25"/>
    </row>
    <row r="17" spans="2:12" s="33" customFormat="1" ht="31.5" customHeight="1" x14ac:dyDescent="0.25">
      <c r="B17" s="10" t="s">
        <v>356</v>
      </c>
      <c r="C17" s="219" t="s">
        <v>1224</v>
      </c>
      <c r="D17" s="219"/>
      <c r="E17" s="219"/>
      <c r="F17" s="219"/>
      <c r="G17" s="219"/>
      <c r="H17" s="219"/>
      <c r="I17" s="219"/>
      <c r="J17" s="24"/>
      <c r="K17" s="25"/>
      <c r="L17" s="25"/>
    </row>
    <row r="18" spans="2:12" s="33" customFormat="1" ht="37.5" customHeight="1" x14ac:dyDescent="0.25">
      <c r="B18" s="10" t="s">
        <v>358</v>
      </c>
      <c r="C18" s="219" t="s">
        <v>1225</v>
      </c>
      <c r="D18" s="219"/>
      <c r="E18" s="219"/>
      <c r="F18" s="219"/>
      <c r="G18" s="219"/>
      <c r="H18" s="219"/>
      <c r="I18" s="219"/>
      <c r="J18" s="24"/>
      <c r="K18" s="25"/>
      <c r="L18" s="25"/>
    </row>
    <row r="19" spans="2:12" s="33" customFormat="1" ht="31.5" customHeight="1" x14ac:dyDescent="0.25">
      <c r="B19" s="10" t="s">
        <v>360</v>
      </c>
      <c r="C19" s="219" t="s">
        <v>1207</v>
      </c>
      <c r="D19" s="219"/>
      <c r="E19" s="219"/>
      <c r="F19" s="219"/>
      <c r="G19" s="219"/>
      <c r="H19" s="219"/>
      <c r="I19" s="219"/>
      <c r="J19" s="24"/>
      <c r="K19" s="25"/>
      <c r="L19" s="25"/>
    </row>
    <row r="20" spans="2:12" s="33" customFormat="1" ht="31.5" customHeight="1" x14ac:dyDescent="0.25">
      <c r="B20" s="26">
        <v>6</v>
      </c>
      <c r="C20" s="219" t="s">
        <v>1169</v>
      </c>
      <c r="D20" s="219"/>
      <c r="E20" s="219"/>
      <c r="F20" s="219"/>
      <c r="G20" s="219"/>
      <c r="H20" s="219"/>
      <c r="I20" s="219"/>
      <c r="J20" s="24"/>
      <c r="K20" s="25"/>
      <c r="L20" s="25"/>
    </row>
    <row r="21" spans="2:12" s="33" customFormat="1" ht="31.5" customHeight="1" x14ac:dyDescent="0.25">
      <c r="B21" s="10" t="s">
        <v>24</v>
      </c>
      <c r="C21" s="219" t="s">
        <v>1162</v>
      </c>
      <c r="D21" s="219"/>
      <c r="E21" s="219"/>
      <c r="F21" s="219"/>
      <c r="G21" s="219"/>
      <c r="H21" s="219"/>
      <c r="I21" s="219"/>
      <c r="J21" s="24"/>
      <c r="K21" s="25"/>
      <c r="L21" s="25"/>
    </row>
    <row r="22" spans="2:12" s="33" customFormat="1" ht="31.5" customHeight="1" x14ac:dyDescent="0.25">
      <c r="B22" s="26">
        <v>7</v>
      </c>
      <c r="C22" s="219" t="s">
        <v>1209</v>
      </c>
      <c r="D22" s="219"/>
      <c r="E22" s="219"/>
      <c r="F22" s="219"/>
      <c r="G22" s="219"/>
      <c r="H22" s="219"/>
      <c r="I22" s="219"/>
      <c r="J22" s="24"/>
      <c r="K22" s="25"/>
      <c r="L22" s="25"/>
    </row>
    <row r="23" spans="2:12" s="33" customFormat="1" ht="31.5" customHeight="1" x14ac:dyDescent="0.25">
      <c r="B23" s="10" t="s">
        <v>246</v>
      </c>
      <c r="C23" s="219" t="s">
        <v>1087</v>
      </c>
      <c r="D23" s="219"/>
      <c r="E23" s="219"/>
      <c r="F23" s="219"/>
      <c r="G23" s="219"/>
      <c r="H23" s="219"/>
      <c r="I23" s="219"/>
      <c r="J23" s="24"/>
      <c r="K23" s="25"/>
      <c r="L23" s="25"/>
    </row>
    <row r="24" spans="2:12" s="33" customFormat="1" ht="31.5" customHeight="1" x14ac:dyDescent="0.25">
      <c r="B24" s="26">
        <v>8</v>
      </c>
      <c r="C24" s="219" t="s">
        <v>1226</v>
      </c>
      <c r="D24" s="219"/>
      <c r="E24" s="219"/>
      <c r="F24" s="219"/>
      <c r="G24" s="219"/>
      <c r="H24" s="219"/>
      <c r="I24" s="219"/>
      <c r="J24" s="24"/>
      <c r="K24" s="25"/>
      <c r="L24" s="25"/>
    </row>
    <row r="25" spans="2:12" s="33" customFormat="1" ht="31.5" customHeight="1" x14ac:dyDescent="0.25">
      <c r="B25" s="10" t="s">
        <v>89</v>
      </c>
      <c r="C25" s="219" t="s">
        <v>1227</v>
      </c>
      <c r="D25" s="219"/>
      <c r="E25" s="219"/>
      <c r="F25" s="219"/>
      <c r="G25" s="219"/>
      <c r="H25" s="219"/>
      <c r="I25" s="219"/>
      <c r="J25" s="24"/>
      <c r="K25" s="25"/>
      <c r="L25" s="25"/>
    </row>
    <row r="26" spans="2:12" s="33" customFormat="1" ht="31.5" customHeight="1" x14ac:dyDescent="0.25">
      <c r="B26" s="26">
        <v>9</v>
      </c>
      <c r="C26" s="219" t="s">
        <v>1228</v>
      </c>
      <c r="D26" s="219"/>
      <c r="E26" s="219"/>
      <c r="F26" s="219"/>
      <c r="G26" s="219"/>
      <c r="H26" s="219"/>
      <c r="I26" s="219"/>
      <c r="J26" s="24"/>
      <c r="K26" s="25"/>
      <c r="L26" s="25"/>
    </row>
    <row r="27" spans="2:12" s="33" customFormat="1" ht="31.5" customHeight="1" x14ac:dyDescent="0.25">
      <c r="B27" s="26">
        <v>10</v>
      </c>
      <c r="C27" s="219" t="s">
        <v>1193</v>
      </c>
      <c r="D27" s="219"/>
      <c r="E27" s="219"/>
      <c r="F27" s="219"/>
      <c r="G27" s="219"/>
      <c r="H27" s="219"/>
      <c r="I27" s="219"/>
      <c r="J27" s="24"/>
      <c r="K27" s="25"/>
      <c r="L27" s="25"/>
    </row>
    <row r="28" spans="2:12" s="33" customFormat="1" ht="31.5" customHeight="1" x14ac:dyDescent="0.25">
      <c r="B28" s="26">
        <v>11</v>
      </c>
      <c r="C28" s="219" t="s">
        <v>1214</v>
      </c>
      <c r="D28" s="219"/>
      <c r="E28" s="219"/>
      <c r="F28" s="219"/>
      <c r="G28" s="219"/>
      <c r="H28" s="219"/>
      <c r="I28" s="219"/>
      <c r="J28" s="24"/>
      <c r="K28" s="25"/>
      <c r="L28" s="25"/>
    </row>
    <row r="29" spans="2:12" s="33" customFormat="1" ht="31.5" customHeight="1" x14ac:dyDescent="0.25">
      <c r="B29" s="10" t="s">
        <v>105</v>
      </c>
      <c r="C29" s="219" t="s">
        <v>1215</v>
      </c>
      <c r="D29" s="219"/>
      <c r="E29" s="219"/>
      <c r="F29" s="219"/>
      <c r="G29" s="219"/>
      <c r="H29" s="219"/>
      <c r="I29" s="219"/>
      <c r="J29" s="24"/>
      <c r="K29" s="25"/>
      <c r="L29" s="25"/>
    </row>
    <row r="30" spans="2:12" s="33" customFormat="1" ht="31.5" customHeight="1" x14ac:dyDescent="0.25">
      <c r="B30" s="26">
        <v>12</v>
      </c>
      <c r="C30" s="219" t="s">
        <v>1229</v>
      </c>
      <c r="D30" s="219"/>
      <c r="E30" s="219"/>
      <c r="F30" s="219"/>
      <c r="G30" s="219"/>
      <c r="H30" s="219"/>
      <c r="I30" s="219"/>
      <c r="J30" s="24"/>
      <c r="K30" s="25"/>
      <c r="L30" s="25"/>
    </row>
    <row r="31" spans="2:12" s="33" customFormat="1" ht="31.5" customHeight="1" x14ac:dyDescent="0.25">
      <c r="B31" s="26">
        <v>13</v>
      </c>
      <c r="C31" s="219" t="s">
        <v>1230</v>
      </c>
      <c r="D31" s="219"/>
      <c r="E31" s="219"/>
      <c r="F31" s="219"/>
      <c r="G31" s="219"/>
      <c r="H31" s="219"/>
      <c r="I31" s="219"/>
      <c r="J31" s="24"/>
      <c r="K31" s="25"/>
      <c r="L31" s="25"/>
    </row>
    <row r="32" spans="2:12" s="33" customFormat="1" ht="31.5" customHeight="1" x14ac:dyDescent="0.25">
      <c r="B32" s="26">
        <v>14</v>
      </c>
      <c r="C32" s="219" t="s">
        <v>1231</v>
      </c>
      <c r="D32" s="219"/>
      <c r="E32" s="219"/>
      <c r="F32" s="219"/>
      <c r="G32" s="219"/>
      <c r="H32" s="219"/>
      <c r="I32" s="219"/>
      <c r="J32" s="24"/>
      <c r="K32" s="25"/>
      <c r="L32" s="25"/>
    </row>
    <row r="33" spans="2:12" s="33" customFormat="1" ht="31.5" customHeight="1" x14ac:dyDescent="0.25">
      <c r="B33" s="26">
        <v>15</v>
      </c>
      <c r="C33" s="219" t="s">
        <v>1232</v>
      </c>
      <c r="D33" s="219"/>
      <c r="E33" s="219"/>
      <c r="F33" s="219"/>
      <c r="G33" s="219"/>
      <c r="H33" s="219"/>
      <c r="I33" s="219"/>
      <c r="J33" s="24"/>
      <c r="K33" s="25"/>
      <c r="L33" s="25"/>
    </row>
    <row r="34" spans="2:12" s="33" customFormat="1" ht="31.5" customHeight="1" x14ac:dyDescent="0.25">
      <c r="B34" s="26">
        <v>16</v>
      </c>
      <c r="C34" s="219" t="s">
        <v>1233</v>
      </c>
      <c r="D34" s="219"/>
      <c r="E34" s="219"/>
      <c r="F34" s="219"/>
      <c r="G34" s="219"/>
      <c r="H34" s="219"/>
      <c r="I34" s="219"/>
      <c r="J34" s="24"/>
      <c r="K34" s="25"/>
      <c r="L34" s="25"/>
    </row>
    <row r="35" spans="2:12" s="33" customFormat="1" ht="31.5" customHeight="1" x14ac:dyDescent="0.25">
      <c r="B35" s="26">
        <v>17</v>
      </c>
      <c r="C35" s="219" t="s">
        <v>416</v>
      </c>
      <c r="D35" s="219"/>
      <c r="E35" s="219"/>
      <c r="F35" s="219"/>
      <c r="G35" s="219"/>
      <c r="H35" s="219"/>
      <c r="I35" s="219"/>
      <c r="J35" s="24"/>
      <c r="K35" s="25"/>
      <c r="L35" s="25"/>
    </row>
    <row r="36" spans="2:12" s="33" customFormat="1" ht="31.5" customHeight="1" x14ac:dyDescent="0.25">
      <c r="B36" s="10" t="s">
        <v>638</v>
      </c>
      <c r="C36" s="220" t="s">
        <v>637</v>
      </c>
      <c r="D36" s="221"/>
      <c r="E36" s="221"/>
      <c r="F36" s="221"/>
      <c r="G36" s="221"/>
      <c r="H36" s="221"/>
      <c r="I36" s="222"/>
      <c r="J36" s="24"/>
      <c r="K36" s="77"/>
      <c r="L36" s="77"/>
    </row>
    <row r="37" spans="2:12" s="33" customFormat="1" ht="31.5" customHeight="1" x14ac:dyDescent="0.25">
      <c r="B37" s="26">
        <v>18</v>
      </c>
      <c r="C37" s="220" t="s">
        <v>1234</v>
      </c>
      <c r="D37" s="221"/>
      <c r="E37" s="221"/>
      <c r="F37" s="221"/>
      <c r="G37" s="221"/>
      <c r="H37" s="221"/>
      <c r="I37" s="222"/>
      <c r="J37" s="24"/>
      <c r="K37" s="25"/>
      <c r="L37" s="25"/>
    </row>
    <row r="38" spans="2:12" s="33" customFormat="1" ht="31.5" customHeight="1" x14ac:dyDescent="0.25">
      <c r="B38" s="26">
        <v>19</v>
      </c>
      <c r="C38" s="220" t="s">
        <v>53</v>
      </c>
      <c r="D38" s="221"/>
      <c r="E38" s="221"/>
      <c r="F38" s="221"/>
      <c r="G38" s="221"/>
      <c r="H38" s="221"/>
      <c r="I38" s="222"/>
      <c r="J38" s="24"/>
      <c r="K38" s="77"/>
      <c r="L38" s="77"/>
    </row>
    <row r="39" spans="2:12" s="33" customFormat="1" ht="31.5" customHeight="1" x14ac:dyDescent="0.25">
      <c r="B39" s="26">
        <v>20</v>
      </c>
      <c r="C39" s="175" t="s">
        <v>55</v>
      </c>
      <c r="D39" s="175"/>
      <c r="E39" s="175"/>
      <c r="F39" s="175"/>
      <c r="G39" s="175"/>
      <c r="H39" s="175"/>
      <c r="I39" s="175"/>
      <c r="J39" s="24"/>
      <c r="K39" s="25"/>
      <c r="L39" s="25"/>
    </row>
    <row r="40" spans="2:12" s="33" customFormat="1" ht="31.5" customHeight="1" x14ac:dyDescent="0.25">
      <c r="B40" s="10" t="s">
        <v>893</v>
      </c>
      <c r="C40" s="175" t="s">
        <v>57</v>
      </c>
      <c r="D40" s="175"/>
      <c r="E40" s="175"/>
      <c r="F40" s="175"/>
      <c r="G40" s="175"/>
      <c r="H40" s="175"/>
      <c r="I40" s="175"/>
      <c r="J40" s="24"/>
      <c r="K40" s="25"/>
      <c r="L40" s="25"/>
    </row>
    <row r="41" spans="2:12" s="33" customFormat="1" ht="31.5" customHeight="1" x14ac:dyDescent="0.25">
      <c r="B41" s="10" t="s">
        <v>894</v>
      </c>
      <c r="C41" s="175" t="s">
        <v>59</v>
      </c>
      <c r="D41" s="175"/>
      <c r="E41" s="175"/>
      <c r="F41" s="175"/>
      <c r="G41" s="175"/>
      <c r="H41" s="175"/>
      <c r="I41" s="175"/>
      <c r="J41" s="24"/>
      <c r="K41" s="25"/>
      <c r="L41" s="25"/>
    </row>
    <row r="42" spans="2:12" ht="75" customHeight="1" x14ac:dyDescent="0.25">
      <c r="B42" s="174" t="s">
        <v>60</v>
      </c>
      <c r="C42" s="174"/>
      <c r="D42" s="174"/>
      <c r="E42" s="174"/>
      <c r="F42" s="174"/>
      <c r="G42" s="174"/>
      <c r="H42" s="174"/>
      <c r="I42" s="174"/>
      <c r="J42" s="171" t="s">
        <v>61</v>
      </c>
      <c r="K42" s="172"/>
      <c r="L42" s="173"/>
    </row>
  </sheetData>
  <mergeCells count="42">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34:I34"/>
    <mergeCell ref="C23:I23"/>
    <mergeCell ref="C24:I24"/>
    <mergeCell ref="C25:I25"/>
    <mergeCell ref="C26:I26"/>
    <mergeCell ref="C27:I27"/>
    <mergeCell ref="C28:I28"/>
    <mergeCell ref="C29:I29"/>
    <mergeCell ref="C30:I30"/>
    <mergeCell ref="C31:I31"/>
    <mergeCell ref="C32:I32"/>
    <mergeCell ref="C33:I33"/>
    <mergeCell ref="B42:I42"/>
    <mergeCell ref="J42:L42"/>
    <mergeCell ref="C35:I35"/>
    <mergeCell ref="C39:I39"/>
    <mergeCell ref="C40:I40"/>
    <mergeCell ref="C41:I41"/>
    <mergeCell ref="C37:I37"/>
    <mergeCell ref="C36:I36"/>
    <mergeCell ref="C38:I38"/>
  </mergeCells>
  <hyperlinks>
    <hyperlink ref="M2" location="'HARCAMA BİRİMLERİ ÖMK LİSTELERİ'!A1" display="Ana Sayfa"/>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6"/>
  <sheetViews>
    <sheetView workbookViewId="0">
      <selection activeCell="M2" sqref="M2"/>
    </sheetView>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5.85546875" style="3" customWidth="1"/>
    <col min="14" max="16384" width="9.140625" style="3"/>
  </cols>
  <sheetData>
    <row r="2" spans="2:13" ht="21.75" customHeight="1" x14ac:dyDescent="0.25">
      <c r="B2" s="179"/>
      <c r="C2" s="179"/>
      <c r="D2" s="180" t="s">
        <v>1235</v>
      </c>
      <c r="E2" s="181"/>
      <c r="F2" s="181"/>
      <c r="G2" s="181"/>
      <c r="H2" s="181"/>
      <c r="I2" s="181"/>
      <c r="J2" s="182"/>
      <c r="K2" s="182"/>
      <c r="L2" s="183"/>
      <c r="M2" s="92"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1236</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2.25" customHeight="1" x14ac:dyDescent="0.25">
      <c r="B12" s="26">
        <v>1</v>
      </c>
      <c r="C12" s="219" t="s">
        <v>1237</v>
      </c>
      <c r="D12" s="219"/>
      <c r="E12" s="219"/>
      <c r="F12" s="219"/>
      <c r="G12" s="219"/>
      <c r="H12" s="219"/>
      <c r="I12" s="219"/>
      <c r="J12" s="24"/>
      <c r="K12" s="25"/>
      <c r="L12" s="25"/>
    </row>
    <row r="13" spans="2:13" s="33" customFormat="1" ht="32.25" customHeight="1" x14ac:dyDescent="0.25">
      <c r="B13" s="26">
        <v>2</v>
      </c>
      <c r="C13" s="219" t="s">
        <v>1238</v>
      </c>
      <c r="D13" s="219"/>
      <c r="E13" s="219"/>
      <c r="F13" s="219"/>
      <c r="G13" s="219"/>
      <c r="H13" s="219"/>
      <c r="I13" s="219"/>
      <c r="J13" s="24"/>
      <c r="K13" s="25"/>
      <c r="L13" s="25"/>
    </row>
    <row r="14" spans="2:13" s="33" customFormat="1" ht="32.25" customHeight="1" x14ac:dyDescent="0.25">
      <c r="B14" s="26">
        <v>3</v>
      </c>
      <c r="C14" s="219" t="s">
        <v>1239</v>
      </c>
      <c r="D14" s="219"/>
      <c r="E14" s="219"/>
      <c r="F14" s="219"/>
      <c r="G14" s="219"/>
      <c r="H14" s="219"/>
      <c r="I14" s="219"/>
      <c r="J14" s="24"/>
      <c r="K14" s="25"/>
      <c r="L14" s="25"/>
    </row>
    <row r="15" spans="2:13" s="33" customFormat="1" ht="51" customHeight="1" x14ac:dyDescent="0.25">
      <c r="B15" s="26">
        <v>4</v>
      </c>
      <c r="C15" s="219" t="s">
        <v>1240</v>
      </c>
      <c r="D15" s="219"/>
      <c r="E15" s="219"/>
      <c r="F15" s="219"/>
      <c r="G15" s="219"/>
      <c r="H15" s="219"/>
      <c r="I15" s="219"/>
      <c r="J15" s="24"/>
      <c r="K15" s="25"/>
      <c r="L15" s="25"/>
    </row>
    <row r="16" spans="2:13" s="33" customFormat="1" ht="32.25" customHeight="1" x14ac:dyDescent="0.25">
      <c r="B16" s="26">
        <v>5</v>
      </c>
      <c r="C16" s="219" t="s">
        <v>1241</v>
      </c>
      <c r="D16" s="219"/>
      <c r="E16" s="219"/>
      <c r="F16" s="219"/>
      <c r="G16" s="219"/>
      <c r="H16" s="219"/>
      <c r="I16" s="219"/>
      <c r="J16" s="24"/>
      <c r="K16" s="25"/>
      <c r="L16" s="25"/>
    </row>
    <row r="17" spans="2:12" s="33" customFormat="1" ht="32.25" customHeight="1" x14ac:dyDescent="0.25">
      <c r="B17" s="26">
        <v>6</v>
      </c>
      <c r="C17" s="219" t="s">
        <v>1242</v>
      </c>
      <c r="D17" s="219"/>
      <c r="E17" s="219"/>
      <c r="F17" s="219"/>
      <c r="G17" s="219"/>
      <c r="H17" s="219"/>
      <c r="I17" s="219"/>
      <c r="J17" s="24"/>
      <c r="K17" s="25"/>
      <c r="L17" s="25"/>
    </row>
    <row r="18" spans="2:12" s="33" customFormat="1" ht="32.25" customHeight="1" x14ac:dyDescent="0.25">
      <c r="B18" s="26">
        <v>7</v>
      </c>
      <c r="C18" s="219" t="s">
        <v>1243</v>
      </c>
      <c r="D18" s="219"/>
      <c r="E18" s="219"/>
      <c r="F18" s="219"/>
      <c r="G18" s="219"/>
      <c r="H18" s="219"/>
      <c r="I18" s="219"/>
      <c r="J18" s="24"/>
      <c r="K18" s="25"/>
      <c r="L18" s="25"/>
    </row>
    <row r="19" spans="2:12" s="33" customFormat="1" ht="32.25" customHeight="1" x14ac:dyDescent="0.25">
      <c r="B19" s="26">
        <v>8</v>
      </c>
      <c r="C19" s="219" t="s">
        <v>1244</v>
      </c>
      <c r="D19" s="219"/>
      <c r="E19" s="219"/>
      <c r="F19" s="219"/>
      <c r="G19" s="219"/>
      <c r="H19" s="219"/>
      <c r="I19" s="219"/>
      <c r="J19" s="24"/>
      <c r="K19" s="25"/>
      <c r="L19" s="25"/>
    </row>
    <row r="20" spans="2:12" s="33" customFormat="1" ht="36" customHeight="1" x14ac:dyDescent="0.25">
      <c r="B20" s="26">
        <v>9</v>
      </c>
      <c r="C20" s="219" t="s">
        <v>1245</v>
      </c>
      <c r="D20" s="219"/>
      <c r="E20" s="219"/>
      <c r="F20" s="219"/>
      <c r="G20" s="219"/>
      <c r="H20" s="219"/>
      <c r="I20" s="219"/>
      <c r="J20" s="24"/>
      <c r="K20" s="25"/>
      <c r="L20" s="25"/>
    </row>
    <row r="21" spans="2:12" s="33" customFormat="1" ht="32.25" customHeight="1" x14ac:dyDescent="0.25">
      <c r="B21" s="26">
        <v>10</v>
      </c>
      <c r="C21" s="220" t="s">
        <v>1246</v>
      </c>
      <c r="D21" s="221"/>
      <c r="E21" s="221"/>
      <c r="F21" s="221"/>
      <c r="G21" s="221"/>
      <c r="H21" s="221"/>
      <c r="I21" s="222"/>
      <c r="J21" s="24"/>
      <c r="K21" s="25"/>
      <c r="L21" s="25"/>
    </row>
    <row r="22" spans="2:12" s="33" customFormat="1" ht="32.25" customHeight="1" x14ac:dyDescent="0.25">
      <c r="B22" s="26">
        <v>11</v>
      </c>
      <c r="C22" s="220" t="s">
        <v>430</v>
      </c>
      <c r="D22" s="221"/>
      <c r="E22" s="221"/>
      <c r="F22" s="221"/>
      <c r="G22" s="221"/>
      <c r="H22" s="221"/>
      <c r="I22" s="222"/>
      <c r="J22" s="24"/>
      <c r="K22" s="77"/>
      <c r="L22" s="77"/>
    </row>
    <row r="23" spans="2:12" s="33" customFormat="1" ht="32.25" customHeight="1" x14ac:dyDescent="0.25">
      <c r="B23" s="26">
        <v>12</v>
      </c>
      <c r="C23" s="175" t="s">
        <v>55</v>
      </c>
      <c r="D23" s="175"/>
      <c r="E23" s="175"/>
      <c r="F23" s="175"/>
      <c r="G23" s="175"/>
      <c r="H23" s="175"/>
      <c r="I23" s="175"/>
      <c r="J23" s="24"/>
      <c r="K23" s="25"/>
      <c r="L23" s="25"/>
    </row>
    <row r="24" spans="2:12" s="33" customFormat="1" ht="32.25" customHeight="1" x14ac:dyDescent="0.25">
      <c r="B24" s="10" t="s">
        <v>56</v>
      </c>
      <c r="C24" s="175" t="s">
        <v>57</v>
      </c>
      <c r="D24" s="175"/>
      <c r="E24" s="175"/>
      <c r="F24" s="175"/>
      <c r="G24" s="175"/>
      <c r="H24" s="175"/>
      <c r="I24" s="175"/>
      <c r="J24" s="24"/>
      <c r="K24" s="25"/>
      <c r="L24" s="25"/>
    </row>
    <row r="25" spans="2:12" s="33" customFormat="1" ht="32.25" customHeight="1" x14ac:dyDescent="0.25">
      <c r="B25" s="10" t="s">
        <v>58</v>
      </c>
      <c r="C25" s="175" t="s">
        <v>59</v>
      </c>
      <c r="D25" s="175"/>
      <c r="E25" s="175"/>
      <c r="F25" s="175"/>
      <c r="G25" s="175"/>
      <c r="H25" s="175"/>
      <c r="I25" s="175"/>
      <c r="J25" s="24"/>
      <c r="K25" s="25"/>
      <c r="L25" s="25"/>
    </row>
    <row r="26" spans="2:12" ht="75" customHeight="1" x14ac:dyDescent="0.25">
      <c r="B26" s="174" t="s">
        <v>60</v>
      </c>
      <c r="C26" s="174"/>
      <c r="D26" s="174"/>
      <c r="E26" s="174"/>
      <c r="F26" s="174"/>
      <c r="G26" s="174"/>
      <c r="H26" s="174"/>
      <c r="I26" s="174"/>
      <c r="J26" s="171" t="s">
        <v>61</v>
      </c>
      <c r="K26" s="172"/>
      <c r="L26" s="173"/>
    </row>
  </sheetData>
  <mergeCells count="26">
    <mergeCell ref="C22:I22"/>
    <mergeCell ref="B10:C10"/>
    <mergeCell ref="D10:L10"/>
    <mergeCell ref="B2:C6"/>
    <mergeCell ref="B7:L7"/>
    <mergeCell ref="B8:C8"/>
    <mergeCell ref="D8:L8"/>
    <mergeCell ref="B9:C9"/>
    <mergeCell ref="D9:L9"/>
    <mergeCell ref="D2:L6"/>
    <mergeCell ref="B26:I26"/>
    <mergeCell ref="J26:L26"/>
    <mergeCell ref="C25:I25"/>
    <mergeCell ref="C11:I11"/>
    <mergeCell ref="C12:I12"/>
    <mergeCell ref="C14:I14"/>
    <mergeCell ref="C15:I15"/>
    <mergeCell ref="C16:I16"/>
    <mergeCell ref="C17:I17"/>
    <mergeCell ref="C18:I18"/>
    <mergeCell ref="C19:I19"/>
    <mergeCell ref="C20:I20"/>
    <mergeCell ref="C23:I23"/>
    <mergeCell ref="C24:I24"/>
    <mergeCell ref="C13:I13"/>
    <mergeCell ref="C21:I21"/>
  </mergeCells>
  <hyperlinks>
    <hyperlink ref="M2" location="'HARCAMA BİRİMLERİ ÖMK LİSTELERİ'!A1" display="Ana Sayfa"/>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4"/>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3" width="16" style="3" customWidth="1"/>
    <col min="14" max="16384" width="9.140625" style="3"/>
  </cols>
  <sheetData>
    <row r="2" spans="2:13" ht="21.75" customHeight="1" x14ac:dyDescent="0.25">
      <c r="B2" s="179"/>
      <c r="C2" s="179"/>
      <c r="D2" s="180" t="s">
        <v>1247</v>
      </c>
      <c r="E2" s="181"/>
      <c r="F2" s="181"/>
      <c r="G2" s="181"/>
      <c r="H2" s="181"/>
      <c r="I2" s="181"/>
      <c r="J2" s="182"/>
      <c r="K2" s="182"/>
      <c r="L2" s="183"/>
      <c r="M2" s="92"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1248</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16" t="s">
        <v>8</v>
      </c>
      <c r="C11" s="197" t="s">
        <v>9</v>
      </c>
      <c r="D11" s="197"/>
      <c r="E11" s="197"/>
      <c r="F11" s="197"/>
      <c r="G11" s="197"/>
      <c r="H11" s="197"/>
      <c r="I11" s="197"/>
      <c r="J11" s="15" t="s">
        <v>10</v>
      </c>
      <c r="K11" s="15" t="s">
        <v>11</v>
      </c>
      <c r="L11" s="15" t="s">
        <v>12</v>
      </c>
    </row>
    <row r="12" spans="2:13" s="33" customFormat="1" ht="33.75" customHeight="1" x14ac:dyDescent="0.25">
      <c r="B12" s="26">
        <v>1</v>
      </c>
      <c r="C12" s="220" t="s">
        <v>1079</v>
      </c>
      <c r="D12" s="221"/>
      <c r="E12" s="221"/>
      <c r="F12" s="221"/>
      <c r="G12" s="221"/>
      <c r="H12" s="221"/>
      <c r="I12" s="222"/>
      <c r="J12" s="24"/>
      <c r="K12" s="25"/>
      <c r="L12" s="25"/>
    </row>
    <row r="13" spans="2:13" s="33" customFormat="1" ht="33.75" customHeight="1" x14ac:dyDescent="0.25">
      <c r="B13" s="26">
        <v>2</v>
      </c>
      <c r="C13" s="220" t="s">
        <v>1080</v>
      </c>
      <c r="D13" s="221"/>
      <c r="E13" s="221"/>
      <c r="F13" s="221"/>
      <c r="G13" s="221"/>
      <c r="H13" s="221"/>
      <c r="I13" s="222"/>
      <c r="J13" s="24"/>
      <c r="K13" s="25"/>
      <c r="L13" s="25"/>
    </row>
    <row r="14" spans="2:13" s="33" customFormat="1" ht="33.75" customHeight="1" x14ac:dyDescent="0.25">
      <c r="B14" s="26">
        <v>3</v>
      </c>
      <c r="C14" s="220" t="s">
        <v>1249</v>
      </c>
      <c r="D14" s="221"/>
      <c r="E14" s="221"/>
      <c r="F14" s="221"/>
      <c r="G14" s="221"/>
      <c r="H14" s="221"/>
      <c r="I14" s="222"/>
      <c r="J14" s="24"/>
      <c r="K14" s="25"/>
      <c r="L14" s="25"/>
    </row>
    <row r="15" spans="2:13" s="33" customFormat="1" ht="33.75" customHeight="1" x14ac:dyDescent="0.25">
      <c r="B15" s="26">
        <v>4</v>
      </c>
      <c r="C15" s="220" t="s">
        <v>1250</v>
      </c>
      <c r="D15" s="221"/>
      <c r="E15" s="221"/>
      <c r="F15" s="221"/>
      <c r="G15" s="221"/>
      <c r="H15" s="221"/>
      <c r="I15" s="222"/>
      <c r="J15" s="24"/>
      <c r="K15" s="25"/>
      <c r="L15" s="25"/>
    </row>
    <row r="16" spans="2:13" s="33" customFormat="1" ht="33.75" customHeight="1" x14ac:dyDescent="0.25">
      <c r="B16" s="26">
        <v>5</v>
      </c>
      <c r="C16" s="220" t="s">
        <v>1223</v>
      </c>
      <c r="D16" s="221"/>
      <c r="E16" s="221"/>
      <c r="F16" s="221"/>
      <c r="G16" s="221"/>
      <c r="H16" s="221"/>
      <c r="I16" s="222"/>
      <c r="J16" s="24"/>
      <c r="K16" s="25"/>
      <c r="L16" s="25"/>
    </row>
    <row r="17" spans="2:12" s="33" customFormat="1" ht="33.75" customHeight="1" x14ac:dyDescent="0.25">
      <c r="B17" s="10" t="s">
        <v>356</v>
      </c>
      <c r="C17" s="220" t="s">
        <v>1251</v>
      </c>
      <c r="D17" s="221"/>
      <c r="E17" s="221"/>
      <c r="F17" s="221"/>
      <c r="G17" s="221"/>
      <c r="H17" s="221"/>
      <c r="I17" s="222"/>
      <c r="J17" s="24"/>
      <c r="K17" s="25"/>
      <c r="L17" s="25"/>
    </row>
    <row r="18" spans="2:12" s="33" customFormat="1" ht="33.75" customHeight="1" x14ac:dyDescent="0.25">
      <c r="B18" s="10" t="s">
        <v>358</v>
      </c>
      <c r="C18" s="220" t="s">
        <v>1252</v>
      </c>
      <c r="D18" s="221"/>
      <c r="E18" s="221"/>
      <c r="F18" s="221"/>
      <c r="G18" s="221"/>
      <c r="H18" s="221"/>
      <c r="I18" s="222"/>
      <c r="J18" s="24"/>
      <c r="K18" s="25"/>
      <c r="L18" s="25"/>
    </row>
    <row r="19" spans="2:12" s="33" customFormat="1" ht="33.75" customHeight="1" x14ac:dyDescent="0.25">
      <c r="B19" s="10" t="s">
        <v>360</v>
      </c>
      <c r="C19" s="220" t="s">
        <v>1253</v>
      </c>
      <c r="D19" s="221"/>
      <c r="E19" s="221"/>
      <c r="F19" s="221"/>
      <c r="G19" s="221"/>
      <c r="H19" s="221"/>
      <c r="I19" s="222"/>
      <c r="J19" s="24"/>
      <c r="K19" s="25"/>
      <c r="L19" s="25"/>
    </row>
    <row r="20" spans="2:12" s="33" customFormat="1" ht="33.75" customHeight="1" x14ac:dyDescent="0.25">
      <c r="B20" s="10" t="s">
        <v>362</v>
      </c>
      <c r="C20" s="220" t="s">
        <v>1254</v>
      </c>
      <c r="D20" s="221"/>
      <c r="E20" s="221"/>
      <c r="F20" s="221"/>
      <c r="G20" s="221"/>
      <c r="H20" s="221"/>
      <c r="I20" s="222"/>
      <c r="J20" s="24"/>
      <c r="K20" s="25"/>
      <c r="L20" s="25"/>
    </row>
    <row r="21" spans="2:12" s="33" customFormat="1" ht="33.75" customHeight="1" x14ac:dyDescent="0.25">
      <c r="B21" s="10" t="s">
        <v>364</v>
      </c>
      <c r="C21" s="220" t="s">
        <v>1255</v>
      </c>
      <c r="D21" s="221"/>
      <c r="E21" s="221"/>
      <c r="F21" s="221"/>
      <c r="G21" s="221"/>
      <c r="H21" s="221"/>
      <c r="I21" s="222"/>
      <c r="J21" s="24"/>
      <c r="K21" s="25"/>
      <c r="L21" s="25"/>
    </row>
    <row r="22" spans="2:12" s="33" customFormat="1" ht="33.75" customHeight="1" x14ac:dyDescent="0.25">
      <c r="B22" s="26">
        <v>6</v>
      </c>
      <c r="C22" s="220" t="s">
        <v>1209</v>
      </c>
      <c r="D22" s="221"/>
      <c r="E22" s="221"/>
      <c r="F22" s="221"/>
      <c r="G22" s="221"/>
      <c r="H22" s="221"/>
      <c r="I22" s="222"/>
      <c r="J22" s="24"/>
      <c r="K22" s="25"/>
      <c r="L22" s="25"/>
    </row>
    <row r="23" spans="2:12" s="33" customFormat="1" ht="33.75" customHeight="1" x14ac:dyDescent="0.25">
      <c r="B23" s="10" t="s">
        <v>24</v>
      </c>
      <c r="C23" s="220" t="s">
        <v>1256</v>
      </c>
      <c r="D23" s="221"/>
      <c r="E23" s="221"/>
      <c r="F23" s="221"/>
      <c r="G23" s="221"/>
      <c r="H23" s="221"/>
      <c r="I23" s="222"/>
      <c r="J23" s="24"/>
      <c r="K23" s="25"/>
      <c r="L23" s="25"/>
    </row>
    <row r="24" spans="2:12" s="33" customFormat="1" ht="33.75" customHeight="1" x14ac:dyDescent="0.25">
      <c r="B24" s="26">
        <v>7</v>
      </c>
      <c r="C24" s="220" t="s">
        <v>1257</v>
      </c>
      <c r="D24" s="221"/>
      <c r="E24" s="221"/>
      <c r="F24" s="221"/>
      <c r="G24" s="221"/>
      <c r="H24" s="221"/>
      <c r="I24" s="222"/>
      <c r="J24" s="24"/>
      <c r="K24" s="25"/>
      <c r="L24" s="25"/>
    </row>
    <row r="25" spans="2:12" s="33" customFormat="1" ht="36" customHeight="1" x14ac:dyDescent="0.25">
      <c r="B25" s="26">
        <v>8</v>
      </c>
      <c r="C25" s="220" t="s">
        <v>1258</v>
      </c>
      <c r="D25" s="221"/>
      <c r="E25" s="221"/>
      <c r="F25" s="221"/>
      <c r="G25" s="221"/>
      <c r="H25" s="221"/>
      <c r="I25" s="222"/>
      <c r="J25" s="24"/>
      <c r="K25" s="25"/>
      <c r="L25" s="25"/>
    </row>
    <row r="26" spans="2:12" s="33" customFormat="1" ht="33.75" customHeight="1" x14ac:dyDescent="0.25">
      <c r="B26" s="26">
        <v>9</v>
      </c>
      <c r="C26" s="220" t="s">
        <v>1259</v>
      </c>
      <c r="D26" s="221"/>
      <c r="E26" s="221"/>
      <c r="F26" s="221"/>
      <c r="G26" s="221"/>
      <c r="H26" s="221"/>
      <c r="I26" s="222"/>
      <c r="J26" s="24"/>
      <c r="K26" s="25"/>
      <c r="L26" s="25"/>
    </row>
    <row r="27" spans="2:12" s="33" customFormat="1" ht="33.75" customHeight="1" x14ac:dyDescent="0.25">
      <c r="B27" s="26">
        <v>10</v>
      </c>
      <c r="C27" s="220" t="s">
        <v>1260</v>
      </c>
      <c r="D27" s="221"/>
      <c r="E27" s="221"/>
      <c r="F27" s="221"/>
      <c r="G27" s="221"/>
      <c r="H27" s="221"/>
      <c r="I27" s="222"/>
      <c r="J27" s="24"/>
      <c r="K27" s="25"/>
      <c r="L27" s="25"/>
    </row>
    <row r="28" spans="2:12" s="33" customFormat="1" ht="33.75" customHeight="1" x14ac:dyDescent="0.25">
      <c r="B28" s="26">
        <v>11</v>
      </c>
      <c r="C28" s="220" t="s">
        <v>1034</v>
      </c>
      <c r="D28" s="221"/>
      <c r="E28" s="221"/>
      <c r="F28" s="221"/>
      <c r="G28" s="221"/>
      <c r="H28" s="221"/>
      <c r="I28" s="222"/>
      <c r="J28" s="24"/>
      <c r="K28" s="25"/>
      <c r="L28" s="25"/>
    </row>
    <row r="29" spans="2:12" s="33" customFormat="1" ht="33.75" customHeight="1" x14ac:dyDescent="0.25">
      <c r="B29" s="10" t="s">
        <v>105</v>
      </c>
      <c r="C29" s="220" t="s">
        <v>597</v>
      </c>
      <c r="D29" s="221"/>
      <c r="E29" s="221"/>
      <c r="F29" s="221"/>
      <c r="G29" s="221"/>
      <c r="H29" s="221"/>
      <c r="I29" s="222"/>
      <c r="J29" s="24"/>
      <c r="K29" s="77"/>
      <c r="L29" s="77"/>
    </row>
    <row r="30" spans="2:12" s="33" customFormat="1" ht="33.75" customHeight="1" x14ac:dyDescent="0.25">
      <c r="B30" s="10" t="s">
        <v>54</v>
      </c>
      <c r="C30" s="220" t="s">
        <v>430</v>
      </c>
      <c r="D30" s="221"/>
      <c r="E30" s="221"/>
      <c r="F30" s="221"/>
      <c r="G30" s="221"/>
      <c r="H30" s="221"/>
      <c r="I30" s="222"/>
      <c r="J30" s="24"/>
      <c r="K30" s="77"/>
      <c r="L30" s="77"/>
    </row>
    <row r="31" spans="2:12" s="33" customFormat="1" ht="33.75" customHeight="1" x14ac:dyDescent="0.25">
      <c r="B31" s="26">
        <v>13</v>
      </c>
      <c r="C31" s="176" t="s">
        <v>55</v>
      </c>
      <c r="D31" s="177"/>
      <c r="E31" s="177"/>
      <c r="F31" s="177"/>
      <c r="G31" s="177"/>
      <c r="H31" s="177"/>
      <c r="I31" s="178"/>
      <c r="J31" s="24"/>
      <c r="K31" s="25"/>
      <c r="L31" s="25"/>
    </row>
    <row r="32" spans="2:12" s="33" customFormat="1" ht="33.75" customHeight="1" x14ac:dyDescent="0.25">
      <c r="B32" s="10" t="s">
        <v>218</v>
      </c>
      <c r="C32" s="176" t="s">
        <v>57</v>
      </c>
      <c r="D32" s="177"/>
      <c r="E32" s="177"/>
      <c r="F32" s="177"/>
      <c r="G32" s="177"/>
      <c r="H32" s="177"/>
      <c r="I32" s="178"/>
      <c r="J32" s="24"/>
      <c r="K32" s="25"/>
      <c r="L32" s="25"/>
    </row>
    <row r="33" spans="2:12" s="33" customFormat="1" ht="33.75" customHeight="1" x14ac:dyDescent="0.25">
      <c r="B33" s="10" t="s">
        <v>220</v>
      </c>
      <c r="C33" s="176" t="s">
        <v>59</v>
      </c>
      <c r="D33" s="177"/>
      <c r="E33" s="177"/>
      <c r="F33" s="177"/>
      <c r="G33" s="177"/>
      <c r="H33" s="177"/>
      <c r="I33" s="178"/>
      <c r="J33" s="24"/>
      <c r="K33" s="25"/>
      <c r="L33" s="25"/>
    </row>
    <row r="34" spans="2:12" ht="75" customHeight="1" x14ac:dyDescent="0.25">
      <c r="B34" s="174" t="s">
        <v>60</v>
      </c>
      <c r="C34" s="174"/>
      <c r="D34" s="174"/>
      <c r="E34" s="174"/>
      <c r="F34" s="174"/>
      <c r="G34" s="174"/>
      <c r="H34" s="174"/>
      <c r="I34" s="174"/>
      <c r="J34" s="171" t="s">
        <v>61</v>
      </c>
      <c r="K34" s="172"/>
      <c r="L34" s="173"/>
    </row>
  </sheetData>
  <mergeCells count="34">
    <mergeCell ref="B10:C10"/>
    <mergeCell ref="D10:L10"/>
    <mergeCell ref="B2:C6"/>
    <mergeCell ref="B7:L7"/>
    <mergeCell ref="B8:C8"/>
    <mergeCell ref="D8:L8"/>
    <mergeCell ref="B9:C9"/>
    <mergeCell ref="D9:L9"/>
    <mergeCell ref="D2:L6"/>
    <mergeCell ref="C22:I22"/>
    <mergeCell ref="C11:I11"/>
    <mergeCell ref="C12:I12"/>
    <mergeCell ref="C13:I13"/>
    <mergeCell ref="C14:I14"/>
    <mergeCell ref="C15:I15"/>
    <mergeCell ref="C16:I16"/>
    <mergeCell ref="C17:I17"/>
    <mergeCell ref="C18:I18"/>
    <mergeCell ref="C19:I19"/>
    <mergeCell ref="C20:I20"/>
    <mergeCell ref="C21:I21"/>
    <mergeCell ref="C23:I23"/>
    <mergeCell ref="C24:I24"/>
    <mergeCell ref="C25:I25"/>
    <mergeCell ref="C26:I26"/>
    <mergeCell ref="C27:I27"/>
    <mergeCell ref="J34:L34"/>
    <mergeCell ref="C28:I28"/>
    <mergeCell ref="C31:I31"/>
    <mergeCell ref="C32:I32"/>
    <mergeCell ref="C33:I33"/>
    <mergeCell ref="B34:I34"/>
    <mergeCell ref="C29:I29"/>
    <mergeCell ref="C30:I30"/>
  </mergeCells>
  <hyperlinks>
    <hyperlink ref="M2" location="'HARCAMA BİRİMLERİ ÖMK LİSTELERİ'!A1" display="Ana Sayfa"/>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40"/>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1261</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1262</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78" t="s">
        <v>10</v>
      </c>
      <c r="K11" s="78" t="s">
        <v>11</v>
      </c>
      <c r="L11" s="78" t="s">
        <v>12</v>
      </c>
    </row>
    <row r="12" spans="2:13" s="33" customFormat="1" ht="39" customHeight="1" x14ac:dyDescent="0.25">
      <c r="B12" s="57">
        <v>1</v>
      </c>
      <c r="C12" s="175" t="s">
        <v>1263</v>
      </c>
      <c r="D12" s="175"/>
      <c r="E12" s="175"/>
      <c r="F12" s="175"/>
      <c r="G12" s="175"/>
      <c r="H12" s="175"/>
      <c r="I12" s="175"/>
      <c r="J12" s="24"/>
      <c r="K12" s="80"/>
      <c r="L12" s="80"/>
    </row>
    <row r="13" spans="2:13" s="33" customFormat="1" ht="39" customHeight="1" x14ac:dyDescent="0.25">
      <c r="B13" s="10" t="s">
        <v>65</v>
      </c>
      <c r="C13" s="204" t="s">
        <v>1264</v>
      </c>
      <c r="D13" s="204"/>
      <c r="E13" s="204"/>
      <c r="F13" s="204"/>
      <c r="G13" s="204"/>
      <c r="H13" s="204"/>
      <c r="I13" s="204"/>
      <c r="J13" s="24"/>
      <c r="K13" s="80"/>
      <c r="L13" s="80"/>
    </row>
    <row r="14" spans="2:13" s="33" customFormat="1" ht="39" customHeight="1" x14ac:dyDescent="0.25">
      <c r="B14" s="10" t="s">
        <v>77</v>
      </c>
      <c r="C14" s="204" t="s">
        <v>1265</v>
      </c>
      <c r="D14" s="204"/>
      <c r="E14" s="204"/>
      <c r="F14" s="204"/>
      <c r="G14" s="204"/>
      <c r="H14" s="204"/>
      <c r="I14" s="204"/>
      <c r="J14" s="24"/>
      <c r="K14" s="80"/>
      <c r="L14" s="80"/>
    </row>
    <row r="15" spans="2:13" s="33" customFormat="1" ht="39" customHeight="1" x14ac:dyDescent="0.25">
      <c r="B15" s="10" t="s">
        <v>79</v>
      </c>
      <c r="C15" s="204" t="s">
        <v>683</v>
      </c>
      <c r="D15" s="204"/>
      <c r="E15" s="204"/>
      <c r="F15" s="204"/>
      <c r="G15" s="204"/>
      <c r="H15" s="204"/>
      <c r="I15" s="204"/>
      <c r="J15" s="24"/>
      <c r="K15" s="80"/>
      <c r="L15" s="80"/>
    </row>
    <row r="16" spans="2:13" s="33" customFormat="1" ht="39" customHeight="1" x14ac:dyDescent="0.25">
      <c r="B16" s="10" t="s">
        <v>14</v>
      </c>
      <c r="C16" s="175" t="s">
        <v>1266</v>
      </c>
      <c r="D16" s="175"/>
      <c r="E16" s="175"/>
      <c r="F16" s="175"/>
      <c r="G16" s="175"/>
      <c r="H16" s="175"/>
      <c r="I16" s="175"/>
      <c r="J16" s="24"/>
      <c r="K16" s="80"/>
      <c r="L16" s="80"/>
    </row>
    <row r="17" spans="2:12" s="33" customFormat="1" ht="39" customHeight="1" x14ac:dyDescent="0.25">
      <c r="B17" s="10" t="s">
        <v>68</v>
      </c>
      <c r="C17" s="176" t="s">
        <v>690</v>
      </c>
      <c r="D17" s="177"/>
      <c r="E17" s="177"/>
      <c r="F17" s="177"/>
      <c r="G17" s="177"/>
      <c r="H17" s="177"/>
      <c r="I17" s="178"/>
      <c r="J17" s="24"/>
      <c r="K17" s="80"/>
      <c r="L17" s="80"/>
    </row>
    <row r="18" spans="2:12" s="33" customFormat="1" ht="39" customHeight="1" x14ac:dyDescent="0.25">
      <c r="B18" s="10" t="s">
        <v>392</v>
      </c>
      <c r="C18" s="175" t="s">
        <v>357</v>
      </c>
      <c r="D18" s="175"/>
      <c r="E18" s="175"/>
      <c r="F18" s="175"/>
      <c r="G18" s="175"/>
      <c r="H18" s="175"/>
      <c r="I18" s="175"/>
      <c r="J18" s="24"/>
      <c r="K18" s="80"/>
      <c r="L18" s="80"/>
    </row>
    <row r="19" spans="2:12" s="33" customFormat="1" ht="39" customHeight="1" x14ac:dyDescent="0.25">
      <c r="B19" s="10" t="s">
        <v>471</v>
      </c>
      <c r="C19" s="175" t="s">
        <v>1267</v>
      </c>
      <c r="D19" s="175"/>
      <c r="E19" s="175"/>
      <c r="F19" s="175"/>
      <c r="G19" s="175"/>
      <c r="H19" s="175"/>
      <c r="I19" s="175"/>
      <c r="J19" s="24"/>
      <c r="K19" s="80"/>
      <c r="L19" s="80"/>
    </row>
    <row r="20" spans="2:12" s="33" customFormat="1" ht="39" customHeight="1" x14ac:dyDescent="0.25">
      <c r="B20" s="10" t="s">
        <v>534</v>
      </c>
      <c r="C20" s="175" t="s">
        <v>694</v>
      </c>
      <c r="D20" s="175"/>
      <c r="E20" s="175"/>
      <c r="F20" s="175"/>
      <c r="G20" s="175"/>
      <c r="H20" s="175"/>
      <c r="I20" s="175"/>
      <c r="J20" s="24"/>
      <c r="K20" s="80"/>
      <c r="L20" s="80"/>
    </row>
    <row r="21" spans="2:12" s="33" customFormat="1" ht="39" customHeight="1" x14ac:dyDescent="0.25">
      <c r="B21" s="10" t="s">
        <v>693</v>
      </c>
      <c r="C21" s="175" t="s">
        <v>1268</v>
      </c>
      <c r="D21" s="175"/>
      <c r="E21" s="175"/>
      <c r="F21" s="175"/>
      <c r="G21" s="175"/>
      <c r="H21" s="175"/>
      <c r="I21" s="175"/>
      <c r="J21" s="24"/>
      <c r="K21" s="80"/>
      <c r="L21" s="80"/>
    </row>
    <row r="22" spans="2:12" s="33" customFormat="1" ht="39" customHeight="1" x14ac:dyDescent="0.25">
      <c r="B22" s="10" t="s">
        <v>695</v>
      </c>
      <c r="C22" s="175" t="s">
        <v>1269</v>
      </c>
      <c r="D22" s="175"/>
      <c r="E22" s="175"/>
      <c r="F22" s="175"/>
      <c r="G22" s="175"/>
      <c r="H22" s="175"/>
      <c r="I22" s="175"/>
      <c r="J22" s="24"/>
      <c r="K22" s="80"/>
      <c r="L22" s="80"/>
    </row>
    <row r="23" spans="2:12" s="33" customFormat="1" ht="49.5" customHeight="1" x14ac:dyDescent="0.25">
      <c r="B23" s="10" t="s">
        <v>697</v>
      </c>
      <c r="C23" s="175" t="s">
        <v>369</v>
      </c>
      <c r="D23" s="175"/>
      <c r="E23" s="175"/>
      <c r="F23" s="175"/>
      <c r="G23" s="175"/>
      <c r="H23" s="175"/>
      <c r="I23" s="175"/>
      <c r="J23" s="24"/>
      <c r="K23" s="80"/>
      <c r="L23" s="80"/>
    </row>
    <row r="24" spans="2:12" s="33" customFormat="1" ht="39" customHeight="1" x14ac:dyDescent="0.25">
      <c r="B24" s="10" t="s">
        <v>705</v>
      </c>
      <c r="C24" s="175" t="s">
        <v>371</v>
      </c>
      <c r="D24" s="175"/>
      <c r="E24" s="175"/>
      <c r="F24" s="175"/>
      <c r="G24" s="175"/>
      <c r="H24" s="175"/>
      <c r="I24" s="175"/>
      <c r="J24" s="24"/>
      <c r="K24" s="80"/>
      <c r="L24" s="80"/>
    </row>
    <row r="25" spans="2:12" s="33" customFormat="1" ht="39" customHeight="1" x14ac:dyDescent="0.25">
      <c r="B25" s="10" t="s">
        <v>16</v>
      </c>
      <c r="C25" s="175" t="s">
        <v>702</v>
      </c>
      <c r="D25" s="175"/>
      <c r="E25" s="175"/>
      <c r="F25" s="175"/>
      <c r="G25" s="175"/>
      <c r="H25" s="175"/>
      <c r="I25" s="175"/>
      <c r="J25" s="24"/>
      <c r="K25" s="80"/>
      <c r="L25" s="80"/>
    </row>
    <row r="26" spans="2:12" s="33" customFormat="1" ht="39" customHeight="1" x14ac:dyDescent="0.25">
      <c r="B26" s="10" t="s">
        <v>124</v>
      </c>
      <c r="C26" s="175" t="s">
        <v>704</v>
      </c>
      <c r="D26" s="175"/>
      <c r="E26" s="175"/>
      <c r="F26" s="175"/>
      <c r="G26" s="175"/>
      <c r="H26" s="175"/>
      <c r="I26" s="175"/>
      <c r="J26" s="24"/>
      <c r="K26" s="80"/>
      <c r="L26" s="80"/>
    </row>
    <row r="27" spans="2:12" s="33" customFormat="1" ht="39" customHeight="1" x14ac:dyDescent="0.25">
      <c r="B27" s="10" t="s">
        <v>18</v>
      </c>
      <c r="C27" s="175" t="s">
        <v>706</v>
      </c>
      <c r="D27" s="175"/>
      <c r="E27" s="175"/>
      <c r="F27" s="175"/>
      <c r="G27" s="175"/>
      <c r="H27" s="175"/>
      <c r="I27" s="175"/>
      <c r="J27" s="24"/>
      <c r="K27" s="80"/>
      <c r="L27" s="80"/>
    </row>
    <row r="28" spans="2:12" s="33" customFormat="1" ht="39" customHeight="1" x14ac:dyDescent="0.25">
      <c r="B28" s="10" t="s">
        <v>20</v>
      </c>
      <c r="C28" s="175" t="s">
        <v>375</v>
      </c>
      <c r="D28" s="175"/>
      <c r="E28" s="175"/>
      <c r="F28" s="175"/>
      <c r="G28" s="175"/>
      <c r="H28" s="175"/>
      <c r="I28" s="175"/>
      <c r="J28" s="24"/>
      <c r="K28" s="80"/>
      <c r="L28" s="80"/>
    </row>
    <row r="29" spans="2:12" s="33" customFormat="1" ht="39" customHeight="1" x14ac:dyDescent="0.25">
      <c r="B29" s="10" t="s">
        <v>356</v>
      </c>
      <c r="C29" s="204" t="s">
        <v>377</v>
      </c>
      <c r="D29" s="204"/>
      <c r="E29" s="204"/>
      <c r="F29" s="204"/>
      <c r="G29" s="204"/>
      <c r="H29" s="204"/>
      <c r="I29" s="204"/>
      <c r="J29" s="24"/>
      <c r="K29" s="80"/>
      <c r="L29" s="80"/>
    </row>
    <row r="30" spans="2:12" s="33" customFormat="1" ht="39" customHeight="1" x14ac:dyDescent="0.25">
      <c r="B30" s="10" t="s">
        <v>358</v>
      </c>
      <c r="C30" s="175" t="s">
        <v>1270</v>
      </c>
      <c r="D30" s="175"/>
      <c r="E30" s="175"/>
      <c r="F30" s="175"/>
      <c r="G30" s="175"/>
      <c r="H30" s="175"/>
      <c r="I30" s="175"/>
      <c r="J30" s="24"/>
      <c r="K30" s="80"/>
      <c r="L30" s="80"/>
    </row>
    <row r="31" spans="2:12" s="33" customFormat="1" ht="39" customHeight="1" x14ac:dyDescent="0.25">
      <c r="B31" s="10" t="s">
        <v>360</v>
      </c>
      <c r="C31" s="175" t="s">
        <v>708</v>
      </c>
      <c r="D31" s="175"/>
      <c r="E31" s="175"/>
      <c r="F31" s="175"/>
      <c r="G31" s="175"/>
      <c r="H31" s="175"/>
      <c r="I31" s="175"/>
      <c r="J31" s="24"/>
      <c r="K31" s="80"/>
      <c r="L31" s="80"/>
    </row>
    <row r="32" spans="2:12" s="33" customFormat="1" ht="39" customHeight="1" x14ac:dyDescent="0.25">
      <c r="B32" s="10" t="s">
        <v>22</v>
      </c>
      <c r="C32" s="204" t="s">
        <v>709</v>
      </c>
      <c r="D32" s="204"/>
      <c r="E32" s="204"/>
      <c r="F32" s="204"/>
      <c r="G32" s="204"/>
      <c r="H32" s="204"/>
      <c r="I32" s="204"/>
      <c r="J32" s="24"/>
      <c r="K32" s="80"/>
      <c r="L32" s="80"/>
    </row>
    <row r="33" spans="2:12" s="33" customFormat="1" ht="39" customHeight="1" x14ac:dyDescent="0.25">
      <c r="B33" s="10" t="s">
        <v>44</v>
      </c>
      <c r="C33" s="176" t="s">
        <v>1271</v>
      </c>
      <c r="D33" s="177"/>
      <c r="E33" s="177"/>
      <c r="F33" s="177"/>
      <c r="G33" s="177"/>
      <c r="H33" s="177"/>
      <c r="I33" s="178"/>
      <c r="J33" s="24"/>
      <c r="K33" s="80"/>
      <c r="L33" s="80"/>
    </row>
    <row r="34" spans="2:12" s="33" customFormat="1" ht="39" customHeight="1" x14ac:dyDescent="0.25">
      <c r="B34" s="10" t="s">
        <v>246</v>
      </c>
      <c r="C34" s="201" t="s">
        <v>1272</v>
      </c>
      <c r="D34" s="202"/>
      <c r="E34" s="202"/>
      <c r="F34" s="202"/>
      <c r="G34" s="202"/>
      <c r="H34" s="202"/>
      <c r="I34" s="203"/>
      <c r="J34" s="24"/>
      <c r="K34" s="80"/>
      <c r="L34" s="80"/>
    </row>
    <row r="35" spans="2:12" s="33" customFormat="1" ht="39" customHeight="1" x14ac:dyDescent="0.25">
      <c r="B35" s="10" t="s">
        <v>248</v>
      </c>
      <c r="C35" s="201" t="s">
        <v>1273</v>
      </c>
      <c r="D35" s="202"/>
      <c r="E35" s="202"/>
      <c r="F35" s="202"/>
      <c r="G35" s="202"/>
      <c r="H35" s="202"/>
      <c r="I35" s="203"/>
      <c r="J35" s="24"/>
      <c r="K35" s="80"/>
      <c r="L35" s="80"/>
    </row>
    <row r="36" spans="2:12" s="33" customFormat="1" ht="39" customHeight="1" x14ac:dyDescent="0.25">
      <c r="B36" s="10" t="s">
        <v>46</v>
      </c>
      <c r="C36" s="176" t="s">
        <v>430</v>
      </c>
      <c r="D36" s="177"/>
      <c r="E36" s="177"/>
      <c r="F36" s="177"/>
      <c r="G36" s="177"/>
      <c r="H36" s="177"/>
      <c r="I36" s="178"/>
      <c r="J36" s="24"/>
      <c r="K36" s="80"/>
      <c r="L36" s="80"/>
    </row>
    <row r="37" spans="2:12" s="33" customFormat="1" ht="39" customHeight="1" x14ac:dyDescent="0.25">
      <c r="B37" s="26">
        <v>9</v>
      </c>
      <c r="C37" s="175" t="s">
        <v>55</v>
      </c>
      <c r="D37" s="175"/>
      <c r="E37" s="175"/>
      <c r="F37" s="175"/>
      <c r="G37" s="175"/>
      <c r="H37" s="175"/>
      <c r="I37" s="175"/>
      <c r="J37" s="24"/>
      <c r="K37" s="80"/>
      <c r="L37" s="80"/>
    </row>
    <row r="38" spans="2:12" s="62" customFormat="1" ht="39" customHeight="1" x14ac:dyDescent="0.25">
      <c r="B38" s="79" t="s">
        <v>197</v>
      </c>
      <c r="C38" s="175" t="s">
        <v>57</v>
      </c>
      <c r="D38" s="175"/>
      <c r="E38" s="175"/>
      <c r="F38" s="175"/>
      <c r="G38" s="175"/>
      <c r="H38" s="175"/>
      <c r="I38" s="175"/>
      <c r="J38" s="24"/>
      <c r="K38" s="24"/>
      <c r="L38" s="24"/>
    </row>
    <row r="39" spans="2:12" s="33" customFormat="1" ht="39" customHeight="1" x14ac:dyDescent="0.25">
      <c r="B39" s="10" t="s">
        <v>268</v>
      </c>
      <c r="C39" s="175" t="s">
        <v>59</v>
      </c>
      <c r="D39" s="175"/>
      <c r="E39" s="175"/>
      <c r="F39" s="175"/>
      <c r="G39" s="175"/>
      <c r="H39" s="175"/>
      <c r="I39" s="175"/>
      <c r="J39" s="24"/>
      <c r="K39" s="80"/>
      <c r="L39" s="80"/>
    </row>
    <row r="40" spans="2:12" ht="75" customHeight="1" x14ac:dyDescent="0.25">
      <c r="B40" s="174" t="s">
        <v>60</v>
      </c>
      <c r="C40" s="174"/>
      <c r="D40" s="174"/>
      <c r="E40" s="174"/>
      <c r="F40" s="174"/>
      <c r="G40" s="174"/>
      <c r="H40" s="174"/>
      <c r="I40" s="174"/>
      <c r="J40" s="171" t="s">
        <v>61</v>
      </c>
      <c r="K40" s="172"/>
      <c r="L40" s="173"/>
    </row>
  </sheetData>
  <mergeCells count="40">
    <mergeCell ref="B10:C10"/>
    <mergeCell ref="D10:L10"/>
    <mergeCell ref="B2:C6"/>
    <mergeCell ref="B7:L7"/>
    <mergeCell ref="B8:C8"/>
    <mergeCell ref="D8:L8"/>
    <mergeCell ref="B9:C9"/>
    <mergeCell ref="D9:L9"/>
    <mergeCell ref="D2:L6"/>
    <mergeCell ref="C16:I16"/>
    <mergeCell ref="C17:I17"/>
    <mergeCell ref="C18:I18"/>
    <mergeCell ref="C11:I11"/>
    <mergeCell ref="C12:I12"/>
    <mergeCell ref="C13:I13"/>
    <mergeCell ref="C14:I14"/>
    <mergeCell ref="C15:I15"/>
    <mergeCell ref="C19:I19"/>
    <mergeCell ref="C20:I20"/>
    <mergeCell ref="C21:I21"/>
    <mergeCell ref="C22:I22"/>
    <mergeCell ref="C23:I23"/>
    <mergeCell ref="C30:I30"/>
    <mergeCell ref="C31:I31"/>
    <mergeCell ref="C32:I32"/>
    <mergeCell ref="C24:I24"/>
    <mergeCell ref="C25:I25"/>
    <mergeCell ref="C26:I26"/>
    <mergeCell ref="C27:I27"/>
    <mergeCell ref="C28:I28"/>
    <mergeCell ref="C29:I29"/>
    <mergeCell ref="C39:I39"/>
    <mergeCell ref="B40:I40"/>
    <mergeCell ref="J40:L40"/>
    <mergeCell ref="C33:I33"/>
    <mergeCell ref="C35:I35"/>
    <mergeCell ref="C34:I34"/>
    <mergeCell ref="C36:I36"/>
    <mergeCell ref="C37:I37"/>
    <mergeCell ref="C38:I38"/>
  </mergeCells>
  <hyperlinks>
    <hyperlink ref="M2" location="'HARCAMA BİRİMLERİ ÖMK LİSTELERİ'!A1" display="Ana Sayfa"/>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35"/>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1274</v>
      </c>
      <c r="E2" s="181"/>
      <c r="F2" s="181"/>
      <c r="G2" s="181"/>
      <c r="H2" s="181"/>
      <c r="I2" s="181"/>
      <c r="J2" s="182"/>
      <c r="K2" s="182"/>
      <c r="L2" s="183"/>
      <c r="M2" s="88"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1275</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78" t="s">
        <v>10</v>
      </c>
      <c r="K11" s="78" t="s">
        <v>11</v>
      </c>
      <c r="L11" s="78" t="s">
        <v>12</v>
      </c>
    </row>
    <row r="12" spans="2:13" s="33" customFormat="1" ht="30.75" customHeight="1" x14ac:dyDescent="0.25">
      <c r="B12" s="63">
        <v>1</v>
      </c>
      <c r="C12" s="175" t="s">
        <v>1263</v>
      </c>
      <c r="D12" s="175"/>
      <c r="E12" s="175"/>
      <c r="F12" s="175"/>
      <c r="G12" s="175"/>
      <c r="H12" s="175"/>
      <c r="I12" s="175"/>
      <c r="J12" s="24"/>
      <c r="K12" s="80"/>
      <c r="L12" s="80"/>
    </row>
    <row r="13" spans="2:13" s="33" customFormat="1" ht="30.75" customHeight="1" x14ac:dyDescent="0.25">
      <c r="B13" s="10" t="s">
        <v>65</v>
      </c>
      <c r="C13" s="204" t="s">
        <v>623</v>
      </c>
      <c r="D13" s="204"/>
      <c r="E13" s="204"/>
      <c r="F13" s="204"/>
      <c r="G13" s="204"/>
      <c r="H13" s="204"/>
      <c r="I13" s="204"/>
      <c r="J13" s="24"/>
      <c r="K13" s="80"/>
      <c r="L13" s="80"/>
    </row>
    <row r="14" spans="2:13" s="33" customFormat="1" ht="30.75" customHeight="1" x14ac:dyDescent="0.25">
      <c r="B14" s="10" t="s">
        <v>77</v>
      </c>
      <c r="C14" s="175" t="s">
        <v>1265</v>
      </c>
      <c r="D14" s="175"/>
      <c r="E14" s="175"/>
      <c r="F14" s="175"/>
      <c r="G14" s="175"/>
      <c r="H14" s="175"/>
      <c r="I14" s="175"/>
      <c r="J14" s="24"/>
      <c r="K14" s="80"/>
      <c r="L14" s="80"/>
    </row>
    <row r="15" spans="2:13" s="33" customFormat="1" ht="30.75" customHeight="1" x14ac:dyDescent="0.25">
      <c r="B15" s="10" t="s">
        <v>79</v>
      </c>
      <c r="C15" s="176" t="s">
        <v>683</v>
      </c>
      <c r="D15" s="177"/>
      <c r="E15" s="177"/>
      <c r="F15" s="177"/>
      <c r="G15" s="177"/>
      <c r="H15" s="177"/>
      <c r="I15" s="178"/>
      <c r="J15" s="24"/>
      <c r="K15" s="80"/>
      <c r="L15" s="80"/>
    </row>
    <row r="16" spans="2:13" s="33" customFormat="1" ht="30.75" customHeight="1" x14ac:dyDescent="0.25">
      <c r="B16" s="10" t="s">
        <v>14</v>
      </c>
      <c r="C16" s="204" t="s">
        <v>1276</v>
      </c>
      <c r="D16" s="204"/>
      <c r="E16" s="204"/>
      <c r="F16" s="204"/>
      <c r="G16" s="204"/>
      <c r="H16" s="204"/>
      <c r="I16" s="204"/>
      <c r="J16" s="24"/>
      <c r="K16" s="80"/>
      <c r="L16" s="80"/>
    </row>
    <row r="17" spans="2:12" s="33" customFormat="1" ht="30.75" customHeight="1" x14ac:dyDescent="0.25">
      <c r="B17" s="10" t="s">
        <v>68</v>
      </c>
      <c r="C17" s="175" t="s">
        <v>626</v>
      </c>
      <c r="D17" s="175"/>
      <c r="E17" s="175"/>
      <c r="F17" s="175"/>
      <c r="G17" s="175"/>
      <c r="H17" s="175"/>
      <c r="I17" s="175"/>
      <c r="J17" s="24"/>
      <c r="K17" s="80"/>
      <c r="L17" s="80"/>
    </row>
    <row r="18" spans="2:12" s="33" customFormat="1" ht="30.75" customHeight="1" x14ac:dyDescent="0.25">
      <c r="B18" s="10" t="s">
        <v>392</v>
      </c>
      <c r="C18" s="175" t="s">
        <v>627</v>
      </c>
      <c r="D18" s="175"/>
      <c r="E18" s="175"/>
      <c r="F18" s="175"/>
      <c r="G18" s="175"/>
      <c r="H18" s="175"/>
      <c r="I18" s="175"/>
      <c r="J18" s="24"/>
      <c r="K18" s="80"/>
      <c r="L18" s="80"/>
    </row>
    <row r="19" spans="2:12" s="33" customFormat="1" ht="30.75" customHeight="1" x14ac:dyDescent="0.25">
      <c r="B19" s="10" t="s">
        <v>471</v>
      </c>
      <c r="C19" s="175" t="s">
        <v>628</v>
      </c>
      <c r="D19" s="175"/>
      <c r="E19" s="175"/>
      <c r="F19" s="175"/>
      <c r="G19" s="175"/>
      <c r="H19" s="175"/>
      <c r="I19" s="175"/>
      <c r="J19" s="24"/>
      <c r="K19" s="80"/>
      <c r="L19" s="80"/>
    </row>
    <row r="20" spans="2:12" s="33" customFormat="1" ht="30.75" customHeight="1" x14ac:dyDescent="0.25">
      <c r="B20" s="10" t="s">
        <v>534</v>
      </c>
      <c r="C20" s="175" t="s">
        <v>629</v>
      </c>
      <c r="D20" s="175"/>
      <c r="E20" s="175"/>
      <c r="F20" s="175"/>
      <c r="G20" s="175"/>
      <c r="H20" s="175"/>
      <c r="I20" s="175"/>
      <c r="J20" s="24"/>
      <c r="K20" s="80"/>
      <c r="L20" s="80"/>
    </row>
    <row r="21" spans="2:12" s="33" customFormat="1" ht="30.75" customHeight="1" x14ac:dyDescent="0.25">
      <c r="B21" s="10" t="s">
        <v>693</v>
      </c>
      <c r="C21" s="176" t="s">
        <v>1267</v>
      </c>
      <c r="D21" s="177"/>
      <c r="E21" s="177"/>
      <c r="F21" s="177"/>
      <c r="G21" s="177"/>
      <c r="H21" s="177"/>
      <c r="I21" s="178"/>
      <c r="J21" s="24"/>
      <c r="K21" s="80"/>
      <c r="L21" s="80"/>
    </row>
    <row r="22" spans="2:12" s="33" customFormat="1" ht="30.75" customHeight="1" x14ac:dyDescent="0.25">
      <c r="B22" s="10" t="s">
        <v>695</v>
      </c>
      <c r="C22" s="176" t="s">
        <v>690</v>
      </c>
      <c r="D22" s="177"/>
      <c r="E22" s="177"/>
      <c r="F22" s="177"/>
      <c r="G22" s="177"/>
      <c r="H22" s="177"/>
      <c r="I22" s="178"/>
      <c r="J22" s="24"/>
      <c r="K22" s="80"/>
      <c r="L22" s="80"/>
    </row>
    <row r="23" spans="2:12" s="33" customFormat="1" ht="30.75" customHeight="1" x14ac:dyDescent="0.25">
      <c r="B23" s="10" t="s">
        <v>16</v>
      </c>
      <c r="C23" s="175" t="s">
        <v>1277</v>
      </c>
      <c r="D23" s="175"/>
      <c r="E23" s="175"/>
      <c r="F23" s="175"/>
      <c r="G23" s="175"/>
      <c r="H23" s="175"/>
      <c r="I23" s="175"/>
      <c r="J23" s="24"/>
      <c r="K23" s="80"/>
      <c r="L23" s="80"/>
    </row>
    <row r="24" spans="2:12" s="33" customFormat="1" ht="30.75" customHeight="1" x14ac:dyDescent="0.25">
      <c r="B24" s="10" t="s">
        <v>18</v>
      </c>
      <c r="C24" s="175" t="s">
        <v>631</v>
      </c>
      <c r="D24" s="175"/>
      <c r="E24" s="175"/>
      <c r="F24" s="175"/>
      <c r="G24" s="175"/>
      <c r="H24" s="175"/>
      <c r="I24" s="175"/>
      <c r="J24" s="24"/>
      <c r="K24" s="80"/>
      <c r="L24" s="80"/>
    </row>
    <row r="25" spans="2:12" s="33" customFormat="1" ht="37.5" customHeight="1" x14ac:dyDescent="0.25">
      <c r="B25" s="10" t="s">
        <v>72</v>
      </c>
      <c r="C25" s="176" t="s">
        <v>1269</v>
      </c>
      <c r="D25" s="177"/>
      <c r="E25" s="177"/>
      <c r="F25" s="177"/>
      <c r="G25" s="177"/>
      <c r="H25" s="177"/>
      <c r="I25" s="178"/>
      <c r="J25" s="24"/>
      <c r="K25" s="80"/>
      <c r="L25" s="80"/>
    </row>
    <row r="26" spans="2:12" s="33" customFormat="1" ht="30.75" customHeight="1" x14ac:dyDescent="0.25">
      <c r="B26" s="10" t="s">
        <v>20</v>
      </c>
      <c r="C26" s="175" t="s">
        <v>632</v>
      </c>
      <c r="D26" s="175"/>
      <c r="E26" s="175"/>
      <c r="F26" s="175"/>
      <c r="G26" s="175"/>
      <c r="H26" s="175"/>
      <c r="I26" s="175"/>
      <c r="J26" s="24"/>
      <c r="K26" s="80"/>
      <c r="L26" s="80"/>
    </row>
    <row r="27" spans="2:12" s="33" customFormat="1" ht="30.75" customHeight="1" x14ac:dyDescent="0.25">
      <c r="B27" s="10" t="s">
        <v>22</v>
      </c>
      <c r="C27" s="175" t="s">
        <v>1278</v>
      </c>
      <c r="D27" s="175"/>
      <c r="E27" s="175"/>
      <c r="F27" s="175"/>
      <c r="G27" s="175"/>
      <c r="H27" s="175"/>
      <c r="I27" s="175"/>
      <c r="J27" s="24"/>
      <c r="K27" s="80"/>
      <c r="L27" s="80"/>
    </row>
    <row r="28" spans="2:12" s="33" customFormat="1" ht="30.75" customHeight="1" x14ac:dyDescent="0.25">
      <c r="B28" s="10" t="s">
        <v>44</v>
      </c>
      <c r="C28" s="176" t="s">
        <v>1271</v>
      </c>
      <c r="D28" s="177"/>
      <c r="E28" s="177"/>
      <c r="F28" s="177"/>
      <c r="G28" s="177"/>
      <c r="H28" s="177"/>
      <c r="I28" s="178"/>
      <c r="J28" s="24"/>
      <c r="K28" s="80"/>
      <c r="L28" s="80"/>
    </row>
    <row r="29" spans="2:12" s="33" customFormat="1" ht="30.75" customHeight="1" x14ac:dyDescent="0.25">
      <c r="B29" s="10" t="s">
        <v>46</v>
      </c>
      <c r="C29" s="201" t="s">
        <v>1272</v>
      </c>
      <c r="D29" s="202"/>
      <c r="E29" s="202"/>
      <c r="F29" s="202"/>
      <c r="G29" s="202"/>
      <c r="H29" s="202"/>
      <c r="I29" s="203"/>
      <c r="J29" s="24"/>
      <c r="K29" s="80"/>
      <c r="L29" s="80"/>
    </row>
    <row r="30" spans="2:12" s="33" customFormat="1" ht="30.75" customHeight="1" x14ac:dyDescent="0.25">
      <c r="B30" s="10" t="s">
        <v>48</v>
      </c>
      <c r="C30" s="201" t="s">
        <v>1273</v>
      </c>
      <c r="D30" s="202"/>
      <c r="E30" s="202"/>
      <c r="F30" s="202"/>
      <c r="G30" s="202"/>
      <c r="H30" s="202"/>
      <c r="I30" s="203"/>
      <c r="J30" s="24"/>
      <c r="K30" s="80"/>
      <c r="L30" s="80"/>
    </row>
    <row r="31" spans="2:12" s="33" customFormat="1" ht="35.25" customHeight="1" x14ac:dyDescent="0.25">
      <c r="B31" s="10" t="s">
        <v>50</v>
      </c>
      <c r="C31" s="176" t="s">
        <v>430</v>
      </c>
      <c r="D31" s="177"/>
      <c r="E31" s="177"/>
      <c r="F31" s="177"/>
      <c r="G31" s="177"/>
      <c r="H31" s="177"/>
      <c r="I31" s="178"/>
      <c r="J31" s="24"/>
      <c r="K31" s="80"/>
      <c r="L31" s="80"/>
    </row>
    <row r="32" spans="2:12" s="33" customFormat="1" ht="30.75" customHeight="1" x14ac:dyDescent="0.25">
      <c r="B32" s="10" t="s">
        <v>52</v>
      </c>
      <c r="C32" s="175" t="s">
        <v>55</v>
      </c>
      <c r="D32" s="175"/>
      <c r="E32" s="175"/>
      <c r="F32" s="175"/>
      <c r="G32" s="175"/>
      <c r="H32" s="175"/>
      <c r="I32" s="175"/>
      <c r="J32" s="24"/>
      <c r="K32" s="80"/>
      <c r="L32" s="80"/>
    </row>
    <row r="33" spans="2:12" s="33" customFormat="1" ht="36.75" customHeight="1" x14ac:dyDescent="0.25">
      <c r="B33" s="10" t="s">
        <v>105</v>
      </c>
      <c r="C33" s="175" t="s">
        <v>57</v>
      </c>
      <c r="D33" s="175"/>
      <c r="E33" s="175"/>
      <c r="F33" s="175"/>
      <c r="G33" s="175"/>
      <c r="H33" s="175"/>
      <c r="I33" s="175"/>
      <c r="J33" s="24"/>
      <c r="K33" s="80"/>
      <c r="L33" s="80"/>
    </row>
    <row r="34" spans="2:12" s="33" customFormat="1" ht="30.75" customHeight="1" x14ac:dyDescent="0.25">
      <c r="B34" s="10" t="s">
        <v>158</v>
      </c>
      <c r="C34" s="175" t="s">
        <v>59</v>
      </c>
      <c r="D34" s="175"/>
      <c r="E34" s="175"/>
      <c r="F34" s="175"/>
      <c r="G34" s="175"/>
      <c r="H34" s="175"/>
      <c r="I34" s="175"/>
      <c r="J34" s="24"/>
      <c r="K34" s="80"/>
      <c r="L34" s="80"/>
    </row>
    <row r="35" spans="2:12" ht="75" customHeight="1" x14ac:dyDescent="0.25">
      <c r="B35" s="174" t="s">
        <v>60</v>
      </c>
      <c r="C35" s="174"/>
      <c r="D35" s="174"/>
      <c r="E35" s="174"/>
      <c r="F35" s="174"/>
      <c r="G35" s="174"/>
      <c r="H35" s="174"/>
      <c r="I35" s="174"/>
      <c r="J35" s="171" t="s">
        <v>61</v>
      </c>
      <c r="K35" s="172"/>
      <c r="L35" s="173"/>
    </row>
  </sheetData>
  <mergeCells count="35">
    <mergeCell ref="B10:C10"/>
    <mergeCell ref="D10:L10"/>
    <mergeCell ref="B2:C6"/>
    <mergeCell ref="B7:L7"/>
    <mergeCell ref="B8:C8"/>
    <mergeCell ref="D8:L8"/>
    <mergeCell ref="B9:C9"/>
    <mergeCell ref="D9:L9"/>
    <mergeCell ref="D2:L6"/>
    <mergeCell ref="C25:I25"/>
    <mergeCell ref="C29:I29"/>
    <mergeCell ref="C27:I27"/>
    <mergeCell ref="C28:I28"/>
    <mergeCell ref="C11:I11"/>
    <mergeCell ref="C12:I12"/>
    <mergeCell ref="C13:I13"/>
    <mergeCell ref="C14:I14"/>
    <mergeCell ref="C16:I16"/>
    <mergeCell ref="C15:I15"/>
    <mergeCell ref="J35:L35"/>
    <mergeCell ref="C17:I17"/>
    <mergeCell ref="C32:I32"/>
    <mergeCell ref="C33:I33"/>
    <mergeCell ref="C34:I34"/>
    <mergeCell ref="B35:I35"/>
    <mergeCell ref="C30:I30"/>
    <mergeCell ref="C31:I31"/>
    <mergeCell ref="C18:I18"/>
    <mergeCell ref="C19:I19"/>
    <mergeCell ref="C20:I20"/>
    <mergeCell ref="C23:I23"/>
    <mergeCell ref="C24:I24"/>
    <mergeCell ref="C26:I26"/>
    <mergeCell ref="C21:I21"/>
    <mergeCell ref="C22:I22"/>
  </mergeCells>
  <hyperlinks>
    <hyperlink ref="M2" location="'HARCAMA BİRİMLERİ ÖMK LİSTELERİ'!A1" display="Ana Sayfa"/>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1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1279</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2"/>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1280</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78" t="s">
        <v>10</v>
      </c>
      <c r="K11" s="78" t="s">
        <v>11</v>
      </c>
      <c r="L11" s="78" t="s">
        <v>12</v>
      </c>
    </row>
    <row r="12" spans="2:13" ht="44.25" customHeight="1" x14ac:dyDescent="0.25">
      <c r="B12" s="71" t="s">
        <v>175</v>
      </c>
      <c r="C12" s="305" t="s">
        <v>1281</v>
      </c>
      <c r="D12" s="164"/>
      <c r="E12" s="164"/>
      <c r="F12" s="164"/>
      <c r="G12" s="164"/>
      <c r="H12" s="164"/>
      <c r="I12" s="165"/>
      <c r="J12" s="78"/>
      <c r="K12" s="78"/>
      <c r="L12" s="78"/>
    </row>
    <row r="13" spans="2:13" s="33" customFormat="1" ht="30.75" customHeight="1" x14ac:dyDescent="0.25">
      <c r="B13" s="63">
        <v>2</v>
      </c>
      <c r="C13" s="175" t="s">
        <v>1282</v>
      </c>
      <c r="D13" s="175"/>
      <c r="E13" s="175"/>
      <c r="F13" s="175"/>
      <c r="G13" s="175"/>
      <c r="H13" s="175"/>
      <c r="I13" s="175"/>
      <c r="J13" s="24"/>
      <c r="K13" s="80"/>
      <c r="L13" s="80"/>
    </row>
    <row r="14" spans="2:13" s="33" customFormat="1" ht="30.75" customHeight="1" x14ac:dyDescent="0.25">
      <c r="B14" s="10" t="s">
        <v>16</v>
      </c>
      <c r="C14" s="204" t="s">
        <v>1283</v>
      </c>
      <c r="D14" s="204"/>
      <c r="E14" s="204"/>
      <c r="F14" s="204"/>
      <c r="G14" s="204"/>
      <c r="H14" s="204"/>
      <c r="I14" s="204"/>
      <c r="J14" s="24"/>
      <c r="K14" s="80"/>
      <c r="L14" s="80"/>
    </row>
    <row r="15" spans="2:13" s="33" customFormat="1" ht="30.75" customHeight="1" x14ac:dyDescent="0.25">
      <c r="B15" s="10" t="s">
        <v>18</v>
      </c>
      <c r="C15" s="176" t="s">
        <v>53</v>
      </c>
      <c r="D15" s="177"/>
      <c r="E15" s="177"/>
      <c r="F15" s="177"/>
      <c r="G15" s="177"/>
      <c r="H15" s="177"/>
      <c r="I15" s="178"/>
      <c r="J15" s="24"/>
      <c r="K15" s="80"/>
      <c r="L15" s="80"/>
    </row>
    <row r="16" spans="2:13" s="33" customFormat="1" ht="30.75" customHeight="1" x14ac:dyDescent="0.25">
      <c r="B16" s="10" t="s">
        <v>20</v>
      </c>
      <c r="C16" s="175" t="s">
        <v>55</v>
      </c>
      <c r="D16" s="175"/>
      <c r="E16" s="175"/>
      <c r="F16" s="175"/>
      <c r="G16" s="175"/>
      <c r="H16" s="175"/>
      <c r="I16" s="175"/>
      <c r="J16" s="24"/>
      <c r="K16" s="80"/>
      <c r="L16" s="80"/>
    </row>
    <row r="17" spans="2:12" s="33" customFormat="1" ht="30.75" customHeight="1" x14ac:dyDescent="0.25">
      <c r="B17" s="10" t="s">
        <v>356</v>
      </c>
      <c r="C17" s="175" t="s">
        <v>57</v>
      </c>
      <c r="D17" s="175"/>
      <c r="E17" s="175"/>
      <c r="F17" s="175"/>
      <c r="G17" s="175"/>
      <c r="H17" s="175"/>
      <c r="I17" s="175"/>
      <c r="J17" s="24"/>
      <c r="K17" s="80"/>
      <c r="L17" s="80"/>
    </row>
    <row r="18" spans="2:12" s="33" customFormat="1" ht="30.75" customHeight="1" x14ac:dyDescent="0.25">
      <c r="B18" s="10" t="s">
        <v>358</v>
      </c>
      <c r="C18" s="175" t="s">
        <v>59</v>
      </c>
      <c r="D18" s="175"/>
      <c r="E18" s="175"/>
      <c r="F18" s="175"/>
      <c r="G18" s="175"/>
      <c r="H18" s="175"/>
      <c r="I18" s="175"/>
      <c r="J18" s="24"/>
      <c r="K18" s="80"/>
      <c r="L18" s="80"/>
    </row>
    <row r="19" spans="2:12" ht="75" customHeight="1" x14ac:dyDescent="0.25">
      <c r="B19" s="174" t="s">
        <v>60</v>
      </c>
      <c r="C19" s="174"/>
      <c r="D19" s="174"/>
      <c r="E19" s="174"/>
      <c r="F19" s="174"/>
      <c r="G19" s="174"/>
      <c r="H19" s="174"/>
      <c r="I19" s="174"/>
      <c r="J19" s="171" t="s">
        <v>61</v>
      </c>
      <c r="K19" s="172"/>
      <c r="L19" s="173"/>
    </row>
  </sheetData>
  <mergeCells count="19">
    <mergeCell ref="B10:C10"/>
    <mergeCell ref="D10:L10"/>
    <mergeCell ref="B2:C6"/>
    <mergeCell ref="B7:L7"/>
    <mergeCell ref="B8:C8"/>
    <mergeCell ref="D8:L8"/>
    <mergeCell ref="B9:C9"/>
    <mergeCell ref="D9:L9"/>
    <mergeCell ref="D2:L6"/>
    <mergeCell ref="B19:I19"/>
    <mergeCell ref="J19:L19"/>
    <mergeCell ref="C12:I12"/>
    <mergeCell ref="C18:I18"/>
    <mergeCell ref="C11:I11"/>
    <mergeCell ref="C13:I13"/>
    <mergeCell ref="C14:I14"/>
    <mergeCell ref="C15:I15"/>
    <mergeCell ref="C16:I16"/>
    <mergeCell ref="C17:I17"/>
  </mergeCells>
  <hyperlinks>
    <hyperlink ref="M2" location="'HARCAMA BİRİMLERİ ÖMK LİSTELERİ'!A1" display="Ana Sayfa"/>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19"/>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1284</v>
      </c>
      <c r="E2" s="181"/>
      <c r="F2" s="181"/>
      <c r="G2" s="181"/>
      <c r="H2" s="181"/>
      <c r="I2" s="181"/>
      <c r="J2" s="182"/>
      <c r="K2" s="182"/>
      <c r="L2" s="183"/>
      <c r="M2" s="1" t="s">
        <v>3</v>
      </c>
    </row>
    <row r="3" spans="2:13" ht="21.75" customHeight="1" x14ac:dyDescent="0.25">
      <c r="B3" s="179"/>
      <c r="C3" s="179"/>
      <c r="D3" s="184"/>
      <c r="E3" s="185"/>
      <c r="F3" s="185"/>
      <c r="G3" s="185"/>
      <c r="H3" s="185"/>
      <c r="I3" s="185"/>
      <c r="J3" s="186"/>
      <c r="K3" s="186"/>
      <c r="L3" s="187"/>
      <c r="M3" s="1" t="s">
        <v>3</v>
      </c>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1285</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82" t="s">
        <v>10</v>
      </c>
      <c r="K11" s="82" t="s">
        <v>11</v>
      </c>
      <c r="L11" s="82" t="s">
        <v>12</v>
      </c>
    </row>
    <row r="12" spans="2:13" ht="30.75" customHeight="1" x14ac:dyDescent="0.25">
      <c r="B12" s="81" t="s">
        <v>175</v>
      </c>
      <c r="C12" s="305" t="s">
        <v>1286</v>
      </c>
      <c r="D12" s="164"/>
      <c r="E12" s="164"/>
      <c r="F12" s="164"/>
      <c r="G12" s="164"/>
      <c r="H12" s="164"/>
      <c r="I12" s="165"/>
      <c r="J12" s="82"/>
      <c r="K12" s="82"/>
      <c r="L12" s="82"/>
    </row>
    <row r="13" spans="2:13" s="33" customFormat="1" ht="30.75" customHeight="1" x14ac:dyDescent="0.25">
      <c r="B13" s="63">
        <v>2</v>
      </c>
      <c r="C13" s="175" t="s">
        <v>1287</v>
      </c>
      <c r="D13" s="175"/>
      <c r="E13" s="175"/>
      <c r="F13" s="175"/>
      <c r="G13" s="175"/>
      <c r="H13" s="175"/>
      <c r="I13" s="175"/>
      <c r="J13" s="24"/>
      <c r="K13" s="83"/>
      <c r="L13" s="83"/>
    </row>
    <row r="14" spans="2:13" s="33" customFormat="1" ht="30.75" customHeight="1" x14ac:dyDescent="0.25">
      <c r="B14" s="10" t="s">
        <v>16</v>
      </c>
      <c r="C14" s="204" t="s">
        <v>51</v>
      </c>
      <c r="D14" s="204"/>
      <c r="E14" s="204"/>
      <c r="F14" s="204"/>
      <c r="G14" s="204"/>
      <c r="H14" s="204"/>
      <c r="I14" s="204"/>
      <c r="J14" s="24"/>
      <c r="K14" s="83"/>
      <c r="L14" s="83"/>
    </row>
    <row r="15" spans="2:13" s="33" customFormat="1" ht="30.75" customHeight="1" x14ac:dyDescent="0.25">
      <c r="B15" s="84" t="s">
        <v>18</v>
      </c>
      <c r="C15" s="176" t="s">
        <v>430</v>
      </c>
      <c r="D15" s="177"/>
      <c r="E15" s="177"/>
      <c r="F15" s="177"/>
      <c r="G15" s="177"/>
      <c r="H15" s="177"/>
      <c r="I15" s="178"/>
      <c r="J15" s="24"/>
      <c r="K15" s="83"/>
      <c r="L15" s="83"/>
    </row>
    <row r="16" spans="2:13" s="33" customFormat="1" ht="30.75" customHeight="1" x14ac:dyDescent="0.25">
      <c r="B16" s="63">
        <v>5</v>
      </c>
      <c r="C16" s="175" t="s">
        <v>55</v>
      </c>
      <c r="D16" s="175"/>
      <c r="E16" s="175"/>
      <c r="F16" s="175"/>
      <c r="G16" s="175"/>
      <c r="H16" s="175"/>
      <c r="I16" s="175"/>
      <c r="J16" s="24"/>
      <c r="K16" s="83"/>
      <c r="L16" s="83"/>
    </row>
    <row r="17" spans="2:12" s="33" customFormat="1" ht="30.75" customHeight="1" x14ac:dyDescent="0.25">
      <c r="B17" s="10" t="s">
        <v>22</v>
      </c>
      <c r="C17" s="175" t="s">
        <v>57</v>
      </c>
      <c r="D17" s="175"/>
      <c r="E17" s="175"/>
      <c r="F17" s="175"/>
      <c r="G17" s="175"/>
      <c r="H17" s="175"/>
      <c r="I17" s="175"/>
      <c r="J17" s="24"/>
      <c r="K17" s="83"/>
      <c r="L17" s="83"/>
    </row>
    <row r="18" spans="2:12" s="33" customFormat="1" ht="30.75" customHeight="1" x14ac:dyDescent="0.25">
      <c r="B18" s="84" t="s">
        <v>44</v>
      </c>
      <c r="C18" s="175" t="s">
        <v>59</v>
      </c>
      <c r="D18" s="175"/>
      <c r="E18" s="175"/>
      <c r="F18" s="175"/>
      <c r="G18" s="175"/>
      <c r="H18" s="175"/>
      <c r="I18" s="175"/>
      <c r="J18" s="24"/>
      <c r="K18" s="83"/>
      <c r="L18" s="83"/>
    </row>
    <row r="19" spans="2:12" ht="75" customHeight="1" x14ac:dyDescent="0.25">
      <c r="B19" s="174" t="s">
        <v>60</v>
      </c>
      <c r="C19" s="174"/>
      <c r="D19" s="174"/>
      <c r="E19" s="174"/>
      <c r="F19" s="174"/>
      <c r="G19" s="174"/>
      <c r="H19" s="174"/>
      <c r="I19" s="174"/>
      <c r="J19" s="171" t="s">
        <v>61</v>
      </c>
      <c r="K19" s="172"/>
      <c r="L19" s="173"/>
    </row>
  </sheetData>
  <mergeCells count="19">
    <mergeCell ref="C17:I17"/>
    <mergeCell ref="C18:I18"/>
    <mergeCell ref="B19:I19"/>
    <mergeCell ref="J19:L19"/>
    <mergeCell ref="C11:I11"/>
    <mergeCell ref="C12:I12"/>
    <mergeCell ref="C13:I13"/>
    <mergeCell ref="C14:I14"/>
    <mergeCell ref="C15:I15"/>
    <mergeCell ref="C16:I16"/>
    <mergeCell ref="B10:C10"/>
    <mergeCell ref="D10:L10"/>
    <mergeCell ref="B2:C6"/>
    <mergeCell ref="B7:L7"/>
    <mergeCell ref="B8:C8"/>
    <mergeCell ref="D8:L8"/>
    <mergeCell ref="B9:C9"/>
    <mergeCell ref="D9:L9"/>
    <mergeCell ref="D2:L6"/>
  </mergeCells>
  <hyperlinks>
    <hyperlink ref="M2" location="'HARCAMA BİRİMLERİ ÖMK LİSTELERİ'!A1" display="Ana Sayfa"/>
    <hyperlink ref="M3" location="'HARCAMA BİRİMLERİ ÖMK LİSTELERİ'!A1" display="Ana Sayfa"/>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1288</v>
      </c>
      <c r="E2" s="181"/>
      <c r="F2" s="181"/>
      <c r="G2" s="181"/>
      <c r="H2" s="181"/>
      <c r="I2" s="181"/>
      <c r="J2" s="182"/>
      <c r="K2" s="182"/>
      <c r="L2" s="183"/>
      <c r="M2"/>
    </row>
    <row r="3" spans="2:13" ht="21.75" customHeight="1" x14ac:dyDescent="0.25">
      <c r="B3" s="179"/>
      <c r="C3" s="179"/>
      <c r="D3" s="184"/>
      <c r="E3" s="185"/>
      <c r="F3" s="185"/>
      <c r="G3" s="185"/>
      <c r="H3" s="185"/>
      <c r="I3" s="185"/>
      <c r="J3" s="186"/>
      <c r="K3" s="186"/>
      <c r="L3" s="187"/>
      <c r="M3" s="1" t="s">
        <v>3</v>
      </c>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1289</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82" t="s">
        <v>10</v>
      </c>
      <c r="K11" s="82" t="s">
        <v>11</v>
      </c>
      <c r="L11" s="82" t="s">
        <v>12</v>
      </c>
    </row>
    <row r="12" spans="2:13" ht="30.75" customHeight="1" x14ac:dyDescent="0.25">
      <c r="B12" s="81" t="s">
        <v>175</v>
      </c>
      <c r="C12" s="305" t="s">
        <v>1286</v>
      </c>
      <c r="D12" s="164"/>
      <c r="E12" s="164"/>
      <c r="F12" s="164"/>
      <c r="G12" s="164"/>
      <c r="H12" s="164"/>
      <c r="I12" s="165"/>
      <c r="J12" s="82"/>
      <c r="K12" s="82"/>
      <c r="L12" s="82"/>
    </row>
    <row r="13" spans="2:13" s="33" customFormat="1" ht="30.75" customHeight="1" x14ac:dyDescent="0.25">
      <c r="B13" s="63">
        <v>2</v>
      </c>
      <c r="C13" s="175" t="s">
        <v>1290</v>
      </c>
      <c r="D13" s="175"/>
      <c r="E13" s="175"/>
      <c r="F13" s="175"/>
      <c r="G13" s="175"/>
      <c r="H13" s="175"/>
      <c r="I13" s="175"/>
      <c r="J13" s="24"/>
      <c r="K13" s="83"/>
      <c r="L13" s="83"/>
    </row>
    <row r="14" spans="2:13" s="33" customFormat="1" ht="30.75" customHeight="1" x14ac:dyDescent="0.25">
      <c r="B14" s="10" t="s">
        <v>16</v>
      </c>
      <c r="C14" s="204" t="s">
        <v>1291</v>
      </c>
      <c r="D14" s="204"/>
      <c r="E14" s="204"/>
      <c r="F14" s="204"/>
      <c r="G14" s="204"/>
      <c r="H14" s="204"/>
      <c r="I14" s="204"/>
      <c r="J14" s="24"/>
      <c r="K14" s="83"/>
      <c r="L14" s="83"/>
    </row>
    <row r="15" spans="2:13" s="33" customFormat="1" ht="30.75" customHeight="1" x14ac:dyDescent="0.25">
      <c r="B15" s="10" t="s">
        <v>18</v>
      </c>
      <c r="C15" s="176" t="s">
        <v>1292</v>
      </c>
      <c r="D15" s="177"/>
      <c r="E15" s="177"/>
      <c r="F15" s="177"/>
      <c r="G15" s="177"/>
      <c r="H15" s="177"/>
      <c r="I15" s="178"/>
      <c r="J15" s="24"/>
      <c r="K15" s="83"/>
      <c r="L15" s="83"/>
    </row>
    <row r="16" spans="2:13" s="33" customFormat="1" ht="30.75" customHeight="1" x14ac:dyDescent="0.25">
      <c r="B16" s="10" t="s">
        <v>20</v>
      </c>
      <c r="C16" s="175" t="s">
        <v>1293</v>
      </c>
      <c r="D16" s="175"/>
      <c r="E16" s="175"/>
      <c r="F16" s="175"/>
      <c r="G16" s="175"/>
      <c r="H16" s="175"/>
      <c r="I16" s="175"/>
      <c r="J16" s="24"/>
      <c r="K16" s="83"/>
      <c r="L16" s="83"/>
    </row>
    <row r="17" spans="2:12" s="33" customFormat="1" ht="30.75" customHeight="1" x14ac:dyDescent="0.25">
      <c r="B17" s="10" t="s">
        <v>22</v>
      </c>
      <c r="C17" s="176" t="s">
        <v>53</v>
      </c>
      <c r="D17" s="177"/>
      <c r="E17" s="177"/>
      <c r="F17" s="177"/>
      <c r="G17" s="177"/>
      <c r="H17" s="177"/>
      <c r="I17" s="178"/>
      <c r="J17" s="24"/>
      <c r="K17" s="83"/>
      <c r="L17" s="83"/>
    </row>
    <row r="18" spans="2:12" s="33" customFormat="1" ht="30.75" customHeight="1" x14ac:dyDescent="0.25">
      <c r="B18" s="10" t="s">
        <v>44</v>
      </c>
      <c r="C18" s="175" t="s">
        <v>55</v>
      </c>
      <c r="D18" s="175"/>
      <c r="E18" s="175"/>
      <c r="F18" s="175"/>
      <c r="G18" s="175"/>
      <c r="H18" s="175"/>
      <c r="I18" s="175"/>
      <c r="J18" s="24"/>
      <c r="K18" s="86"/>
      <c r="L18" s="86"/>
    </row>
    <row r="19" spans="2:12" s="33" customFormat="1" ht="30.75" customHeight="1" x14ac:dyDescent="0.25">
      <c r="B19" s="10" t="s">
        <v>46</v>
      </c>
      <c r="C19" s="175" t="s">
        <v>57</v>
      </c>
      <c r="D19" s="175"/>
      <c r="E19" s="175"/>
      <c r="F19" s="175"/>
      <c r="G19" s="175"/>
      <c r="H19" s="175"/>
      <c r="I19" s="175"/>
      <c r="J19" s="24"/>
      <c r="K19" s="86"/>
      <c r="L19" s="86"/>
    </row>
    <row r="20" spans="2:12" s="33" customFormat="1" ht="30.75" customHeight="1" x14ac:dyDescent="0.25">
      <c r="B20" s="10" t="s">
        <v>48</v>
      </c>
      <c r="C20" s="175" t="s">
        <v>59</v>
      </c>
      <c r="D20" s="175"/>
      <c r="E20" s="175"/>
      <c r="F20" s="175"/>
      <c r="G20" s="175"/>
      <c r="H20" s="175"/>
      <c r="I20" s="175"/>
      <c r="J20" s="24"/>
      <c r="K20" s="83"/>
      <c r="L20" s="83"/>
    </row>
    <row r="21" spans="2:12" ht="75" customHeight="1" x14ac:dyDescent="0.25">
      <c r="B21" s="174" t="s">
        <v>60</v>
      </c>
      <c r="C21" s="174"/>
      <c r="D21" s="174"/>
      <c r="E21" s="174"/>
      <c r="F21" s="174"/>
      <c r="G21" s="174"/>
      <c r="H21" s="174"/>
      <c r="I21" s="174"/>
      <c r="J21" s="171" t="s">
        <v>61</v>
      </c>
      <c r="K21" s="172"/>
      <c r="L21" s="173"/>
    </row>
  </sheetData>
  <mergeCells count="21">
    <mergeCell ref="C17:I17"/>
    <mergeCell ref="C20:I20"/>
    <mergeCell ref="B21:I21"/>
    <mergeCell ref="J21:L21"/>
    <mergeCell ref="C11:I11"/>
    <mergeCell ref="C12:I12"/>
    <mergeCell ref="C13:I13"/>
    <mergeCell ref="C14:I14"/>
    <mergeCell ref="C15:I15"/>
    <mergeCell ref="C16:I16"/>
    <mergeCell ref="C18:I18"/>
    <mergeCell ref="C19:I19"/>
    <mergeCell ref="B10:C10"/>
    <mergeCell ref="D10:L10"/>
    <mergeCell ref="B2:C6"/>
    <mergeCell ref="B7:L7"/>
    <mergeCell ref="B8:C8"/>
    <mergeCell ref="D8:L8"/>
    <mergeCell ref="B9:C9"/>
    <mergeCell ref="D9:L9"/>
    <mergeCell ref="D2:L6"/>
  </mergeCells>
  <hyperlinks>
    <hyperlink ref="M3" location="'HARCAMA BİRİMLERİ ÖMK LİSTELERİ'!A1" display="Ana Sayfa"/>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A1:M25"/>
  <sheetViews>
    <sheetView workbookViewId="0"/>
  </sheetViews>
  <sheetFormatPr defaultRowHeight="15" x14ac:dyDescent="0.25"/>
  <cols>
    <col min="1" max="1" width="4.140625" customWidth="1"/>
    <col min="9" max="9" width="41.28515625" customWidth="1"/>
    <col min="11" max="11" width="9.140625" customWidth="1"/>
    <col min="12" max="12" width="32.5703125" customWidth="1"/>
  </cols>
  <sheetData>
    <row r="1" spans="1:13" ht="12.75" customHeight="1" x14ac:dyDescent="0.25">
      <c r="A1" s="3"/>
      <c r="B1" s="9"/>
      <c r="C1" s="3"/>
      <c r="D1" s="3"/>
      <c r="E1" s="3"/>
      <c r="F1" s="3"/>
      <c r="G1" s="3"/>
      <c r="H1" s="3"/>
      <c r="I1" s="3"/>
      <c r="J1" s="3"/>
      <c r="K1" s="3"/>
      <c r="L1" s="3"/>
    </row>
    <row r="2" spans="1:13" ht="15.75" x14ac:dyDescent="0.25">
      <c r="A2" s="3"/>
      <c r="B2" s="179"/>
      <c r="C2" s="179"/>
      <c r="D2" s="180" t="s">
        <v>1294</v>
      </c>
      <c r="E2" s="306"/>
      <c r="F2" s="306"/>
      <c r="G2" s="306"/>
      <c r="H2" s="306"/>
      <c r="I2" s="306"/>
      <c r="J2" s="182"/>
      <c r="K2" s="182"/>
      <c r="L2" s="183"/>
    </row>
    <row r="3" spans="1:13" ht="15.75" x14ac:dyDescent="0.25">
      <c r="A3" s="3"/>
      <c r="B3" s="179"/>
      <c r="C3" s="179"/>
      <c r="D3" s="307"/>
      <c r="E3" s="308"/>
      <c r="F3" s="308"/>
      <c r="G3" s="308"/>
      <c r="H3" s="308"/>
      <c r="I3" s="308"/>
      <c r="J3" s="186"/>
      <c r="K3" s="186"/>
      <c r="L3" s="187"/>
      <c r="M3" s="1" t="s">
        <v>3</v>
      </c>
    </row>
    <row r="4" spans="1:13" ht="15.75" x14ac:dyDescent="0.25">
      <c r="A4" s="3"/>
      <c r="B4" s="179"/>
      <c r="C4" s="179"/>
      <c r="D4" s="307"/>
      <c r="E4" s="308"/>
      <c r="F4" s="308"/>
      <c r="G4" s="308"/>
      <c r="H4" s="308"/>
      <c r="I4" s="308"/>
      <c r="J4" s="186"/>
      <c r="K4" s="186"/>
      <c r="L4" s="187"/>
    </row>
    <row r="5" spans="1:13" ht="15.75" x14ac:dyDescent="0.25">
      <c r="A5" s="3"/>
      <c r="B5" s="179"/>
      <c r="C5" s="179"/>
      <c r="D5" s="307"/>
      <c r="E5" s="308"/>
      <c r="F5" s="308"/>
      <c r="G5" s="308"/>
      <c r="H5" s="308"/>
      <c r="I5" s="308"/>
      <c r="J5" s="186"/>
      <c r="K5" s="186"/>
      <c r="L5" s="187"/>
    </row>
    <row r="6" spans="1:13" ht="15.75" x14ac:dyDescent="0.25">
      <c r="A6" s="3"/>
      <c r="B6" s="179"/>
      <c r="C6" s="179"/>
      <c r="D6" s="309"/>
      <c r="E6" s="310"/>
      <c r="F6" s="310"/>
      <c r="G6" s="310"/>
      <c r="H6" s="310"/>
      <c r="I6" s="310"/>
      <c r="J6" s="190"/>
      <c r="K6" s="190"/>
      <c r="L6" s="191"/>
    </row>
    <row r="7" spans="1:13" ht="15.75" x14ac:dyDescent="0.25">
      <c r="A7" s="3"/>
      <c r="B7" s="205" t="s">
        <v>1295</v>
      </c>
      <c r="C7" s="206"/>
      <c r="D7" s="206"/>
      <c r="E7" s="206"/>
      <c r="F7" s="206"/>
      <c r="G7" s="206"/>
      <c r="H7" s="206"/>
      <c r="I7" s="206"/>
      <c r="J7" s="206"/>
      <c r="K7" s="206"/>
      <c r="L7" s="207"/>
    </row>
    <row r="8" spans="1:13" ht="15.75" x14ac:dyDescent="0.25">
      <c r="A8" s="3"/>
      <c r="B8" s="311" t="s">
        <v>5</v>
      </c>
      <c r="C8" s="312"/>
      <c r="D8" s="195"/>
      <c r="E8" s="195"/>
      <c r="F8" s="195"/>
      <c r="G8" s="195"/>
      <c r="H8" s="195"/>
      <c r="I8" s="195"/>
      <c r="J8" s="195"/>
      <c r="K8" s="195"/>
      <c r="L8" s="195"/>
    </row>
    <row r="9" spans="1:13" ht="15.75" x14ac:dyDescent="0.25">
      <c r="A9" s="3"/>
      <c r="B9" s="311" t="s">
        <v>6</v>
      </c>
      <c r="C9" s="312"/>
      <c r="D9" s="196"/>
      <c r="E9" s="196"/>
      <c r="F9" s="196"/>
      <c r="G9" s="196"/>
      <c r="H9" s="196"/>
      <c r="I9" s="196"/>
      <c r="J9" s="196"/>
      <c r="K9" s="196"/>
      <c r="L9" s="196"/>
    </row>
    <row r="10" spans="1:13" ht="15.75" x14ac:dyDescent="0.25">
      <c r="A10" s="3"/>
      <c r="B10" s="311" t="s">
        <v>7</v>
      </c>
      <c r="C10" s="312"/>
      <c r="D10" s="196"/>
      <c r="E10" s="196"/>
      <c r="F10" s="196"/>
      <c r="G10" s="196"/>
      <c r="H10" s="196"/>
      <c r="I10" s="196"/>
      <c r="J10" s="196"/>
      <c r="K10" s="196"/>
      <c r="L10" s="196"/>
    </row>
    <row r="11" spans="1:13" ht="15.75" x14ac:dyDescent="0.25">
      <c r="A11" s="3"/>
      <c r="B11" s="71" t="s">
        <v>8</v>
      </c>
      <c r="C11" s="313" t="s">
        <v>9</v>
      </c>
      <c r="D11" s="314"/>
      <c r="E11" s="314"/>
      <c r="F11" s="314"/>
      <c r="G11" s="314"/>
      <c r="H11" s="314"/>
      <c r="I11" s="315"/>
      <c r="J11" s="99" t="s">
        <v>10</v>
      </c>
      <c r="K11" s="99" t="s">
        <v>11</v>
      </c>
      <c r="L11" s="99" t="s">
        <v>12</v>
      </c>
    </row>
    <row r="12" spans="1:13" ht="15.75" x14ac:dyDescent="0.25">
      <c r="A12" s="33"/>
      <c r="B12" s="26">
        <v>1</v>
      </c>
      <c r="C12" s="201" t="s">
        <v>76</v>
      </c>
      <c r="D12" s="202"/>
      <c r="E12" s="202"/>
      <c r="F12" s="202"/>
      <c r="G12" s="202"/>
      <c r="H12" s="202"/>
      <c r="I12" s="203"/>
      <c r="J12" s="24"/>
      <c r="K12" s="103"/>
      <c r="L12" s="103"/>
    </row>
    <row r="13" spans="1:13" ht="15.75" x14ac:dyDescent="0.25">
      <c r="A13" s="33"/>
      <c r="B13" s="10" t="s">
        <v>77</v>
      </c>
      <c r="C13" s="201" t="s">
        <v>182</v>
      </c>
      <c r="D13" s="202"/>
      <c r="E13" s="202"/>
      <c r="F13" s="202"/>
      <c r="G13" s="202"/>
      <c r="H13" s="202"/>
      <c r="I13" s="203"/>
      <c r="J13" s="24"/>
      <c r="K13" s="103"/>
      <c r="L13" s="103"/>
    </row>
    <row r="14" spans="1:13" ht="15.75" x14ac:dyDescent="0.25">
      <c r="A14" s="33"/>
      <c r="B14" s="10" t="s">
        <v>79</v>
      </c>
      <c r="C14" s="201" t="s">
        <v>80</v>
      </c>
      <c r="D14" s="202"/>
      <c r="E14" s="202"/>
      <c r="F14" s="202"/>
      <c r="G14" s="202"/>
      <c r="H14" s="202"/>
      <c r="I14" s="203"/>
      <c r="J14" s="24"/>
      <c r="K14" s="103"/>
      <c r="L14" s="103"/>
    </row>
    <row r="15" spans="1:13" ht="15.75" x14ac:dyDescent="0.25">
      <c r="A15" s="33"/>
      <c r="B15" s="10" t="s">
        <v>81</v>
      </c>
      <c r="C15" s="201" t="s">
        <v>82</v>
      </c>
      <c r="D15" s="202"/>
      <c r="E15" s="202"/>
      <c r="F15" s="202"/>
      <c r="G15" s="202"/>
      <c r="H15" s="202"/>
      <c r="I15" s="203"/>
      <c r="J15" s="24"/>
      <c r="K15" s="103"/>
      <c r="L15" s="103"/>
    </row>
    <row r="16" spans="1:13" ht="15.75" x14ac:dyDescent="0.25">
      <c r="A16" s="33"/>
      <c r="B16" s="10" t="s">
        <v>14</v>
      </c>
      <c r="C16" s="198" t="s">
        <v>1296</v>
      </c>
      <c r="D16" s="199"/>
      <c r="E16" s="199"/>
      <c r="F16" s="199"/>
      <c r="G16" s="199"/>
      <c r="H16" s="199"/>
      <c r="I16" s="200"/>
      <c r="J16" s="24"/>
      <c r="K16" s="103"/>
      <c r="L16" s="103"/>
    </row>
    <row r="17" spans="1:12" ht="15.75" x14ac:dyDescent="0.25">
      <c r="A17" s="33"/>
      <c r="B17" s="10" t="s">
        <v>68</v>
      </c>
      <c r="C17" s="198" t="s">
        <v>1297</v>
      </c>
      <c r="D17" s="199"/>
      <c r="E17" s="199"/>
      <c r="F17" s="199"/>
      <c r="G17" s="199"/>
      <c r="H17" s="199"/>
      <c r="I17" s="200"/>
      <c r="J17" s="24"/>
      <c r="K17" s="103"/>
      <c r="L17" s="103"/>
    </row>
    <row r="18" spans="1:12" ht="15.75" x14ac:dyDescent="0.25">
      <c r="A18" s="33"/>
      <c r="B18" s="10" t="s">
        <v>16</v>
      </c>
      <c r="C18" s="201" t="s">
        <v>1298</v>
      </c>
      <c r="D18" s="202"/>
      <c r="E18" s="202"/>
      <c r="F18" s="202"/>
      <c r="G18" s="202"/>
      <c r="H18" s="202"/>
      <c r="I18" s="203"/>
      <c r="J18" s="24"/>
      <c r="K18" s="103"/>
      <c r="L18" s="103"/>
    </row>
    <row r="19" spans="1:12" ht="15.75" x14ac:dyDescent="0.25">
      <c r="A19" s="33"/>
      <c r="B19" s="10" t="s">
        <v>18</v>
      </c>
      <c r="C19" s="201" t="s">
        <v>1299</v>
      </c>
      <c r="D19" s="202"/>
      <c r="E19" s="202"/>
      <c r="F19" s="202"/>
      <c r="G19" s="202"/>
      <c r="H19" s="202"/>
      <c r="I19" s="203"/>
      <c r="J19" s="24"/>
      <c r="K19" s="103"/>
      <c r="L19" s="103"/>
    </row>
    <row r="20" spans="1:12" ht="15.75" x14ac:dyDescent="0.25">
      <c r="A20" s="33"/>
      <c r="B20" s="10" t="s">
        <v>20</v>
      </c>
      <c r="C20" s="100" t="s">
        <v>1300</v>
      </c>
      <c r="D20" s="101"/>
      <c r="E20" s="101"/>
      <c r="F20" s="101"/>
      <c r="G20" s="101"/>
      <c r="H20" s="101"/>
      <c r="I20" s="102"/>
      <c r="J20" s="24"/>
      <c r="K20" s="103"/>
      <c r="L20" s="103"/>
    </row>
    <row r="21" spans="1:12" ht="15.75" x14ac:dyDescent="0.25">
      <c r="A21" s="33"/>
      <c r="B21" s="10" t="s">
        <v>22</v>
      </c>
      <c r="C21" s="208" t="s">
        <v>1301</v>
      </c>
      <c r="D21" s="209"/>
      <c r="E21" s="209"/>
      <c r="F21" s="209"/>
      <c r="G21" s="209"/>
      <c r="H21" s="209"/>
      <c r="I21" s="210"/>
      <c r="J21" s="24"/>
      <c r="K21" s="103"/>
      <c r="L21" s="103"/>
    </row>
    <row r="22" spans="1:12" ht="15.75" x14ac:dyDescent="0.25">
      <c r="A22" s="33"/>
      <c r="B22" s="10" t="s">
        <v>44</v>
      </c>
      <c r="C22" s="100" t="s">
        <v>55</v>
      </c>
      <c r="D22" s="101"/>
      <c r="E22" s="101"/>
      <c r="F22" s="101"/>
      <c r="G22" s="101"/>
      <c r="H22" s="101"/>
      <c r="I22" s="102"/>
      <c r="J22" s="24"/>
      <c r="K22" s="103"/>
      <c r="L22" s="103"/>
    </row>
    <row r="23" spans="1:12" ht="15.75" x14ac:dyDescent="0.25">
      <c r="A23" s="33"/>
      <c r="B23" s="10" t="s">
        <v>246</v>
      </c>
      <c r="C23" s="100" t="s">
        <v>57</v>
      </c>
      <c r="D23" s="101"/>
      <c r="E23" s="101"/>
      <c r="F23" s="101"/>
      <c r="G23" s="101"/>
      <c r="H23" s="101"/>
      <c r="I23" s="102"/>
      <c r="J23" s="24"/>
      <c r="K23" s="103"/>
      <c r="L23" s="103"/>
    </row>
    <row r="24" spans="1:12" ht="15.75" x14ac:dyDescent="0.25">
      <c r="A24" s="33"/>
      <c r="B24" s="10" t="s">
        <v>248</v>
      </c>
      <c r="C24" s="176" t="s">
        <v>59</v>
      </c>
      <c r="D24" s="177"/>
      <c r="E24" s="177"/>
      <c r="F24" s="177"/>
      <c r="G24" s="177"/>
      <c r="H24" s="177"/>
      <c r="I24" s="178"/>
      <c r="J24" s="24"/>
      <c r="K24" s="103"/>
      <c r="L24" s="103"/>
    </row>
    <row r="25" spans="1:12" ht="89.25" customHeight="1" x14ac:dyDescent="0.25">
      <c r="A25" s="3"/>
      <c r="B25" s="174" t="s">
        <v>60</v>
      </c>
      <c r="C25" s="174"/>
      <c r="D25" s="174"/>
      <c r="E25" s="174"/>
      <c r="F25" s="174"/>
      <c r="G25" s="174"/>
      <c r="H25" s="174"/>
      <c r="I25" s="174"/>
      <c r="J25" s="171" t="s">
        <v>61</v>
      </c>
      <c r="K25" s="172"/>
      <c r="L25" s="173"/>
    </row>
  </sheetData>
  <mergeCells count="22">
    <mergeCell ref="C21:I21"/>
    <mergeCell ref="C24:I24"/>
    <mergeCell ref="B10:C10"/>
    <mergeCell ref="D10:L10"/>
    <mergeCell ref="C11:I11"/>
    <mergeCell ref="C12:I12"/>
    <mergeCell ref="B25:I25"/>
    <mergeCell ref="J25:L25"/>
    <mergeCell ref="D2:L6"/>
    <mergeCell ref="C13:I13"/>
    <mergeCell ref="C14:I14"/>
    <mergeCell ref="C15:I15"/>
    <mergeCell ref="C16:I16"/>
    <mergeCell ref="C17:I17"/>
    <mergeCell ref="C18:I18"/>
    <mergeCell ref="B2:C6"/>
    <mergeCell ref="B7:L7"/>
    <mergeCell ref="B8:C8"/>
    <mergeCell ref="D8:L8"/>
    <mergeCell ref="B9:C9"/>
    <mergeCell ref="D9:L9"/>
    <mergeCell ref="C19:I19"/>
  </mergeCells>
  <hyperlinks>
    <hyperlink ref="M3" location="'HARCAMA BİRİMLERİ ÖMK LİSTELERİ'!A1" display="Ana Sayfa"/>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2"/>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1302</v>
      </c>
      <c r="E2" s="181"/>
      <c r="F2" s="181"/>
      <c r="G2" s="181"/>
      <c r="H2" s="181"/>
      <c r="I2" s="181"/>
      <c r="J2" s="182"/>
      <c r="K2" s="182"/>
      <c r="L2" s="183"/>
      <c r="M2"/>
    </row>
    <row r="3" spans="2:13" ht="21.75" customHeight="1" x14ac:dyDescent="0.25">
      <c r="B3" s="179"/>
      <c r="C3" s="179"/>
      <c r="D3" s="184"/>
      <c r="E3" s="185"/>
      <c r="F3" s="185"/>
      <c r="G3" s="185"/>
      <c r="H3" s="185"/>
      <c r="I3" s="185"/>
      <c r="J3" s="186"/>
      <c r="K3" s="186"/>
      <c r="L3" s="187"/>
      <c r="M3" s="1" t="s">
        <v>3</v>
      </c>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1303</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21" t="s">
        <v>8</v>
      </c>
      <c r="C11" s="197" t="s">
        <v>9</v>
      </c>
      <c r="D11" s="197"/>
      <c r="E11" s="197"/>
      <c r="F11" s="197"/>
      <c r="G11" s="197"/>
      <c r="H11" s="197"/>
      <c r="I11" s="197"/>
      <c r="J11" s="20" t="s">
        <v>10</v>
      </c>
      <c r="K11" s="20" t="s">
        <v>11</v>
      </c>
      <c r="L11" s="20" t="s">
        <v>12</v>
      </c>
    </row>
    <row r="12" spans="2:13" s="33" customFormat="1" ht="41.25" customHeight="1" x14ac:dyDescent="0.25">
      <c r="B12" s="26">
        <v>1</v>
      </c>
      <c r="C12" s="204" t="s">
        <v>1304</v>
      </c>
      <c r="D12" s="204"/>
      <c r="E12" s="204"/>
      <c r="F12" s="204"/>
      <c r="G12" s="204"/>
      <c r="H12" s="204"/>
      <c r="I12" s="204"/>
      <c r="J12" s="24"/>
      <c r="K12" s="49"/>
      <c r="L12" s="49"/>
    </row>
    <row r="13" spans="2:13" s="33" customFormat="1" ht="41.25" customHeight="1" x14ac:dyDescent="0.25">
      <c r="B13" s="26">
        <v>2</v>
      </c>
      <c r="C13" s="204" t="s">
        <v>1305</v>
      </c>
      <c r="D13" s="204"/>
      <c r="E13" s="204"/>
      <c r="F13" s="204"/>
      <c r="G13" s="204"/>
      <c r="H13" s="204"/>
      <c r="I13" s="204"/>
      <c r="J13" s="24"/>
      <c r="K13" s="49"/>
      <c r="L13" s="49"/>
    </row>
    <row r="14" spans="2:13" s="33" customFormat="1" ht="41.25" customHeight="1" x14ac:dyDescent="0.25">
      <c r="B14" s="26">
        <v>3</v>
      </c>
      <c r="C14" s="175" t="s">
        <v>1306</v>
      </c>
      <c r="D14" s="175"/>
      <c r="E14" s="175"/>
      <c r="F14" s="175"/>
      <c r="G14" s="175"/>
      <c r="H14" s="175"/>
      <c r="I14" s="175"/>
      <c r="J14" s="24"/>
      <c r="K14" s="49"/>
      <c r="L14" s="49"/>
    </row>
    <row r="15" spans="2:13" s="33" customFormat="1" ht="41.25" customHeight="1" x14ac:dyDescent="0.25">
      <c r="B15" s="26">
        <v>4</v>
      </c>
      <c r="C15" s="204" t="s">
        <v>1307</v>
      </c>
      <c r="D15" s="204"/>
      <c r="E15" s="204"/>
      <c r="F15" s="204"/>
      <c r="G15" s="204"/>
      <c r="H15" s="204"/>
      <c r="I15" s="204"/>
      <c r="J15" s="24"/>
      <c r="K15" s="49"/>
      <c r="L15" s="49"/>
    </row>
    <row r="16" spans="2:13" s="33" customFormat="1" ht="41.25" customHeight="1" x14ac:dyDescent="0.25">
      <c r="B16" s="26">
        <v>5</v>
      </c>
      <c r="C16" s="175" t="s">
        <v>1308</v>
      </c>
      <c r="D16" s="175"/>
      <c r="E16" s="175"/>
      <c r="F16" s="175"/>
      <c r="G16" s="175"/>
      <c r="H16" s="175"/>
      <c r="I16" s="175"/>
      <c r="J16" s="24"/>
      <c r="K16" s="49"/>
      <c r="L16" s="49"/>
    </row>
    <row r="17" spans="2:12" s="33" customFormat="1" ht="41.25" customHeight="1" x14ac:dyDescent="0.25">
      <c r="B17" s="26">
        <v>6</v>
      </c>
      <c r="C17" s="175" t="s">
        <v>1309</v>
      </c>
      <c r="D17" s="175"/>
      <c r="E17" s="175"/>
      <c r="F17" s="175"/>
      <c r="G17" s="175"/>
      <c r="H17" s="175"/>
      <c r="I17" s="175"/>
      <c r="J17" s="24"/>
      <c r="K17" s="49"/>
      <c r="L17" s="49"/>
    </row>
    <row r="18" spans="2:12" s="33" customFormat="1" ht="41.25" customHeight="1" x14ac:dyDescent="0.25">
      <c r="B18" s="26">
        <v>7</v>
      </c>
      <c r="C18" s="175" t="s">
        <v>1310</v>
      </c>
      <c r="D18" s="175"/>
      <c r="E18" s="175"/>
      <c r="F18" s="175"/>
      <c r="G18" s="175"/>
      <c r="H18" s="175"/>
      <c r="I18" s="175"/>
      <c r="J18" s="24"/>
      <c r="K18" s="49"/>
      <c r="L18" s="49"/>
    </row>
    <row r="19" spans="2:12" s="33" customFormat="1" ht="41.25" customHeight="1" x14ac:dyDescent="0.25">
      <c r="B19" s="26">
        <v>8</v>
      </c>
      <c r="C19" s="175" t="s">
        <v>1311</v>
      </c>
      <c r="D19" s="175"/>
      <c r="E19" s="175"/>
      <c r="F19" s="175"/>
      <c r="G19" s="175"/>
      <c r="H19" s="175"/>
      <c r="I19" s="175"/>
      <c r="J19" s="24"/>
      <c r="K19" s="49"/>
      <c r="L19" s="49"/>
    </row>
    <row r="20" spans="2:12" s="33" customFormat="1" ht="41.25" customHeight="1" x14ac:dyDescent="0.25">
      <c r="B20" s="26">
        <v>9</v>
      </c>
      <c r="C20" s="175" t="s">
        <v>57</v>
      </c>
      <c r="D20" s="175"/>
      <c r="E20" s="175"/>
      <c r="F20" s="175"/>
      <c r="G20" s="175"/>
      <c r="H20" s="175"/>
      <c r="I20" s="175"/>
      <c r="J20" s="24"/>
      <c r="K20" s="49"/>
      <c r="L20" s="49"/>
    </row>
    <row r="21" spans="2:12" s="33" customFormat="1" ht="41.25" customHeight="1" x14ac:dyDescent="0.25">
      <c r="B21" s="10" t="s">
        <v>197</v>
      </c>
      <c r="C21" s="175" t="s">
        <v>59</v>
      </c>
      <c r="D21" s="175"/>
      <c r="E21" s="175"/>
      <c r="F21" s="175"/>
      <c r="G21" s="175"/>
      <c r="H21" s="175"/>
      <c r="I21" s="175"/>
      <c r="J21" s="24"/>
      <c r="K21" s="49"/>
      <c r="L21" s="49"/>
    </row>
    <row r="22" spans="2:12" ht="75" customHeight="1" x14ac:dyDescent="0.25">
      <c r="B22" s="174" t="s">
        <v>60</v>
      </c>
      <c r="C22" s="174"/>
      <c r="D22" s="174"/>
      <c r="E22" s="174"/>
      <c r="F22" s="174"/>
      <c r="G22" s="174"/>
      <c r="H22" s="174"/>
      <c r="I22" s="174"/>
      <c r="J22" s="171" t="s">
        <v>61</v>
      </c>
      <c r="K22" s="172"/>
      <c r="L22" s="173"/>
    </row>
  </sheetData>
  <mergeCells count="22">
    <mergeCell ref="B10:C10"/>
    <mergeCell ref="D10:L10"/>
    <mergeCell ref="B2:C6"/>
    <mergeCell ref="B7:L7"/>
    <mergeCell ref="B8:C8"/>
    <mergeCell ref="D8:L8"/>
    <mergeCell ref="B9:C9"/>
    <mergeCell ref="D9:L9"/>
    <mergeCell ref="D2:L6"/>
    <mergeCell ref="C11:I11"/>
    <mergeCell ref="C12:I12"/>
    <mergeCell ref="C13:I13"/>
    <mergeCell ref="C14:I14"/>
    <mergeCell ref="C15:I15"/>
    <mergeCell ref="B22:I22"/>
    <mergeCell ref="J22:L22"/>
    <mergeCell ref="C16:I16"/>
    <mergeCell ref="C20:I20"/>
    <mergeCell ref="C21:I21"/>
    <mergeCell ref="C19:I19"/>
    <mergeCell ref="C17:I17"/>
    <mergeCell ref="C18:I18"/>
  </mergeCells>
  <hyperlinks>
    <hyperlink ref="M3" location="'HARCAMA BİRİMLERİ ÖMK LİSTELERİ'!A1" display="Ana Sayfa"/>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1"/>
  <sheetViews>
    <sheetView workbookViewId="0"/>
  </sheetViews>
  <sheetFormatPr defaultRowHeight="15" x14ac:dyDescent="0.25"/>
  <cols>
    <col min="1" max="1" width="5.42578125" customWidth="1"/>
    <col min="9" max="9" width="43.140625" customWidth="1"/>
    <col min="10" max="10" width="12.85546875" customWidth="1"/>
    <col min="11" max="11" width="12.140625" customWidth="1"/>
    <col min="12" max="12" width="33.28515625" customWidth="1"/>
  </cols>
  <sheetData>
    <row r="2" spans="2:13" x14ac:dyDescent="0.25">
      <c r="B2" s="179"/>
      <c r="C2" s="179"/>
      <c r="D2" s="180" t="s">
        <v>1312</v>
      </c>
      <c r="E2" s="181"/>
      <c r="F2" s="181"/>
      <c r="G2" s="181"/>
      <c r="H2" s="181"/>
      <c r="I2" s="181"/>
      <c r="J2" s="182"/>
      <c r="K2" s="182"/>
      <c r="L2" s="183"/>
    </row>
    <row r="3" spans="2:13" x14ac:dyDescent="0.25">
      <c r="B3" s="179"/>
      <c r="C3" s="179"/>
      <c r="D3" s="184"/>
      <c r="E3" s="316"/>
      <c r="F3" s="316"/>
      <c r="G3" s="316"/>
      <c r="H3" s="316"/>
      <c r="I3" s="316"/>
      <c r="J3" s="186"/>
      <c r="K3" s="186"/>
      <c r="L3" s="187"/>
      <c r="M3" s="1" t="s">
        <v>3</v>
      </c>
    </row>
    <row r="4" spans="2:13" x14ac:dyDescent="0.25">
      <c r="B4" s="179"/>
      <c r="C4" s="179"/>
      <c r="D4" s="184"/>
      <c r="E4" s="316"/>
      <c r="F4" s="316"/>
      <c r="G4" s="316"/>
      <c r="H4" s="316"/>
      <c r="I4" s="316"/>
      <c r="J4" s="186"/>
      <c r="K4" s="186"/>
      <c r="L4" s="187"/>
    </row>
    <row r="5" spans="2:13" x14ac:dyDescent="0.25">
      <c r="B5" s="179"/>
      <c r="C5" s="179"/>
      <c r="D5" s="184"/>
      <c r="E5" s="316"/>
      <c r="F5" s="316"/>
      <c r="G5" s="316"/>
      <c r="H5" s="316"/>
      <c r="I5" s="316"/>
      <c r="J5" s="186"/>
      <c r="K5" s="186"/>
      <c r="L5" s="187"/>
    </row>
    <row r="6" spans="2:13" ht="56.25" customHeight="1" x14ac:dyDescent="0.25">
      <c r="B6" s="179"/>
      <c r="C6" s="179"/>
      <c r="D6" s="188"/>
      <c r="E6" s="189"/>
      <c r="F6" s="189"/>
      <c r="G6" s="189"/>
      <c r="H6" s="189"/>
      <c r="I6" s="189"/>
      <c r="J6" s="190"/>
      <c r="K6" s="190"/>
      <c r="L6" s="191"/>
    </row>
    <row r="7" spans="2:13" ht="18.75" x14ac:dyDescent="0.25">
      <c r="B7" s="192" t="s">
        <v>1313</v>
      </c>
      <c r="C7" s="193"/>
      <c r="D7" s="193"/>
      <c r="E7" s="193"/>
      <c r="F7" s="193"/>
      <c r="G7" s="193"/>
      <c r="H7" s="193"/>
      <c r="I7" s="193"/>
      <c r="J7" s="193"/>
      <c r="K7" s="193"/>
      <c r="L7" s="194"/>
    </row>
    <row r="8" spans="2:13" ht="15.75" x14ac:dyDescent="0.25">
      <c r="B8" s="195" t="s">
        <v>5</v>
      </c>
      <c r="C8" s="195"/>
      <c r="D8" s="195"/>
      <c r="E8" s="195"/>
      <c r="F8" s="195"/>
      <c r="G8" s="195"/>
      <c r="H8" s="195"/>
      <c r="I8" s="195"/>
      <c r="J8" s="195"/>
      <c r="K8" s="195"/>
      <c r="L8" s="195"/>
    </row>
    <row r="9" spans="2:13" ht="15.75" x14ac:dyDescent="0.25">
      <c r="B9" s="195" t="s">
        <v>6</v>
      </c>
      <c r="C9" s="195"/>
      <c r="D9" s="196"/>
      <c r="E9" s="196"/>
      <c r="F9" s="196"/>
      <c r="G9" s="196"/>
      <c r="H9" s="196"/>
      <c r="I9" s="196"/>
      <c r="J9" s="196"/>
      <c r="K9" s="196"/>
      <c r="L9" s="196"/>
    </row>
    <row r="10" spans="2:13" ht="15.75" x14ac:dyDescent="0.25">
      <c r="B10" s="195" t="s">
        <v>7</v>
      </c>
      <c r="C10" s="195"/>
      <c r="D10" s="196"/>
      <c r="E10" s="196"/>
      <c r="F10" s="196"/>
      <c r="G10" s="196"/>
      <c r="H10" s="196"/>
      <c r="I10" s="196"/>
      <c r="J10" s="196"/>
      <c r="K10" s="196"/>
      <c r="L10" s="196"/>
    </row>
    <row r="11" spans="2:13" ht="15.75" x14ac:dyDescent="0.25">
      <c r="B11" s="71" t="s">
        <v>8</v>
      </c>
      <c r="C11" s="197" t="s">
        <v>9</v>
      </c>
      <c r="D11" s="197"/>
      <c r="E11" s="197"/>
      <c r="F11" s="197"/>
      <c r="G11" s="197"/>
      <c r="H11" s="197"/>
      <c r="I11" s="197"/>
      <c r="J11" s="113" t="s">
        <v>10</v>
      </c>
      <c r="K11" s="113" t="s">
        <v>11</v>
      </c>
      <c r="L11" s="113" t="s">
        <v>12</v>
      </c>
    </row>
    <row r="12" spans="2:13" ht="15.75" x14ac:dyDescent="0.25">
      <c r="B12" s="26">
        <v>1</v>
      </c>
      <c r="C12" s="204" t="s">
        <v>1314</v>
      </c>
      <c r="D12" s="204"/>
      <c r="E12" s="204"/>
      <c r="F12" s="204"/>
      <c r="G12" s="204"/>
      <c r="H12" s="204"/>
      <c r="I12" s="204"/>
      <c r="J12" s="24"/>
      <c r="K12" s="114"/>
      <c r="L12" s="114"/>
    </row>
    <row r="13" spans="2:13" ht="15.75" x14ac:dyDescent="0.25">
      <c r="B13" s="26">
        <v>2</v>
      </c>
      <c r="C13" s="204" t="s">
        <v>1315</v>
      </c>
      <c r="D13" s="204"/>
      <c r="E13" s="204"/>
      <c r="F13" s="204"/>
      <c r="G13" s="204"/>
      <c r="H13" s="204"/>
      <c r="I13" s="204"/>
      <c r="J13" s="24"/>
      <c r="K13" s="114"/>
      <c r="L13" s="114"/>
    </row>
    <row r="14" spans="2:13" ht="15.75" x14ac:dyDescent="0.25">
      <c r="B14" s="26">
        <v>3</v>
      </c>
      <c r="C14" s="175" t="s">
        <v>1316</v>
      </c>
      <c r="D14" s="175"/>
      <c r="E14" s="175"/>
      <c r="F14" s="175"/>
      <c r="G14" s="175"/>
      <c r="H14" s="175"/>
      <c r="I14" s="175"/>
      <c r="J14" s="24"/>
      <c r="K14" s="114"/>
      <c r="L14" s="114"/>
    </row>
    <row r="15" spans="2:13" ht="15.75" x14ac:dyDescent="0.25">
      <c r="B15" s="26">
        <v>4</v>
      </c>
      <c r="C15" s="175" t="s">
        <v>1317</v>
      </c>
      <c r="D15" s="175"/>
      <c r="E15" s="175"/>
      <c r="F15" s="175"/>
      <c r="G15" s="175"/>
      <c r="H15" s="175"/>
      <c r="I15" s="175"/>
      <c r="J15" s="24"/>
      <c r="K15" s="114"/>
      <c r="L15" s="114"/>
    </row>
    <row r="16" spans="2:13" ht="15.75" x14ac:dyDescent="0.25">
      <c r="B16" s="26">
        <v>5</v>
      </c>
      <c r="C16" s="175" t="s">
        <v>1318</v>
      </c>
      <c r="D16" s="175"/>
      <c r="E16" s="175"/>
      <c r="F16" s="175"/>
      <c r="G16" s="175"/>
      <c r="H16" s="175"/>
      <c r="I16" s="175"/>
      <c r="J16" s="24"/>
      <c r="K16" s="114"/>
      <c r="L16" s="114"/>
    </row>
    <row r="17" spans="2:12" ht="15.75" x14ac:dyDescent="0.25">
      <c r="B17" s="26">
        <v>6</v>
      </c>
      <c r="C17" s="175" t="s">
        <v>1319</v>
      </c>
      <c r="D17" s="175"/>
      <c r="E17" s="175"/>
      <c r="F17" s="175"/>
      <c r="G17" s="175"/>
      <c r="H17" s="175"/>
      <c r="I17" s="175"/>
      <c r="J17" s="24"/>
      <c r="K17" s="114"/>
      <c r="L17" s="114"/>
    </row>
    <row r="18" spans="2:12" ht="15.75" x14ac:dyDescent="0.25">
      <c r="B18" s="26">
        <v>7</v>
      </c>
      <c r="C18" s="176" t="s">
        <v>55</v>
      </c>
      <c r="D18" s="177"/>
      <c r="E18" s="177"/>
      <c r="F18" s="177"/>
      <c r="G18" s="177"/>
      <c r="H18" s="177"/>
      <c r="I18" s="178"/>
      <c r="J18" s="24"/>
      <c r="K18" s="114"/>
      <c r="L18" s="114"/>
    </row>
    <row r="19" spans="2:12" ht="15.75" x14ac:dyDescent="0.25">
      <c r="B19" s="10" t="s">
        <v>246</v>
      </c>
      <c r="C19" s="175" t="s">
        <v>57</v>
      </c>
      <c r="D19" s="175"/>
      <c r="E19" s="175"/>
      <c r="F19" s="175"/>
      <c r="G19" s="175"/>
      <c r="H19" s="175"/>
      <c r="I19" s="175"/>
      <c r="J19" s="24"/>
      <c r="K19" s="114"/>
      <c r="L19" s="114"/>
    </row>
    <row r="20" spans="2:12" ht="15.75" x14ac:dyDescent="0.25">
      <c r="B20" s="10" t="s">
        <v>248</v>
      </c>
      <c r="C20" s="175" t="s">
        <v>59</v>
      </c>
      <c r="D20" s="175"/>
      <c r="E20" s="175"/>
      <c r="F20" s="175"/>
      <c r="G20" s="175"/>
      <c r="H20" s="175"/>
      <c r="I20" s="175"/>
      <c r="J20" s="24"/>
      <c r="K20" s="114"/>
      <c r="L20" s="114"/>
    </row>
    <row r="21" spans="2:12" ht="62.25" customHeight="1" x14ac:dyDescent="0.25">
      <c r="B21" s="174" t="s">
        <v>60</v>
      </c>
      <c r="C21" s="174"/>
      <c r="D21" s="174"/>
      <c r="E21" s="174"/>
      <c r="F21" s="174"/>
      <c r="G21" s="174"/>
      <c r="H21" s="174"/>
      <c r="I21" s="174"/>
      <c r="J21" s="171" t="s">
        <v>61</v>
      </c>
      <c r="K21" s="172"/>
      <c r="L21" s="173"/>
    </row>
  </sheetData>
  <mergeCells count="21">
    <mergeCell ref="C14:I14"/>
    <mergeCell ref="B2:C6"/>
    <mergeCell ref="D2:L6"/>
    <mergeCell ref="B7:L7"/>
    <mergeCell ref="B8:C8"/>
    <mergeCell ref="D8:L8"/>
    <mergeCell ref="B9:C9"/>
    <mergeCell ref="D9:L9"/>
    <mergeCell ref="B10:C10"/>
    <mergeCell ref="D10:L10"/>
    <mergeCell ref="C11:I11"/>
    <mergeCell ref="C12:I12"/>
    <mergeCell ref="C13:I13"/>
    <mergeCell ref="B21:I21"/>
    <mergeCell ref="J21:L21"/>
    <mergeCell ref="C15:I15"/>
    <mergeCell ref="C16:I16"/>
    <mergeCell ref="C17:I17"/>
    <mergeCell ref="C18:I18"/>
    <mergeCell ref="C19:I19"/>
    <mergeCell ref="C20:I20"/>
  </mergeCells>
  <hyperlinks>
    <hyperlink ref="M3" location="'HARCAMA BİRİMLERİ ÖMK LİSTELERİ'!A1" display="Ana Sayfa"/>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2:M23"/>
  <sheetViews>
    <sheetView workbookViewId="0"/>
  </sheetViews>
  <sheetFormatPr defaultColWidth="9.140625" defaultRowHeight="15.75" x14ac:dyDescent="0.25"/>
  <cols>
    <col min="1" max="1" width="4.140625" style="3" customWidth="1"/>
    <col min="2" max="2" width="10.42578125" style="9" customWidth="1"/>
    <col min="3" max="3" width="10.71093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8.85546875" style="3" customWidth="1"/>
    <col min="10" max="10" width="12.28515625" style="3" customWidth="1"/>
    <col min="11" max="11" width="12.85546875" style="3" customWidth="1"/>
    <col min="12" max="12" width="34.7109375" style="3" customWidth="1"/>
    <col min="13" max="16384" width="9.140625" style="3"/>
  </cols>
  <sheetData>
    <row r="2" spans="2:13" ht="21.75" customHeight="1" x14ac:dyDescent="0.25">
      <c r="B2" s="179"/>
      <c r="C2" s="179"/>
      <c r="D2" s="180" t="s">
        <v>1302</v>
      </c>
      <c r="E2" s="181"/>
      <c r="F2" s="181"/>
      <c r="G2" s="181"/>
      <c r="H2" s="181"/>
      <c r="I2" s="181"/>
      <c r="J2" s="182"/>
      <c r="K2" s="182"/>
      <c r="L2" s="183"/>
    </row>
    <row r="3" spans="2:13" ht="21.75" customHeight="1" x14ac:dyDescent="0.25">
      <c r="B3" s="179"/>
      <c r="C3" s="179"/>
      <c r="D3" s="184"/>
      <c r="E3" s="185"/>
      <c r="F3" s="185"/>
      <c r="G3" s="185"/>
      <c r="H3" s="185"/>
      <c r="I3" s="185"/>
      <c r="J3" s="186"/>
      <c r="K3" s="186"/>
      <c r="L3" s="187"/>
      <c r="M3" s="1" t="s">
        <v>3</v>
      </c>
    </row>
    <row r="4" spans="2:13" ht="21.75" customHeight="1" x14ac:dyDescent="0.25">
      <c r="B4" s="179"/>
      <c r="C4" s="179"/>
      <c r="D4" s="184"/>
      <c r="E4" s="185"/>
      <c r="F4" s="185"/>
      <c r="G4" s="185"/>
      <c r="H4" s="185"/>
      <c r="I4" s="185"/>
      <c r="J4" s="186"/>
      <c r="K4" s="186"/>
      <c r="L4" s="187"/>
      <c r="M4" s="2"/>
    </row>
    <row r="5" spans="2:13" ht="21.75" customHeight="1" x14ac:dyDescent="0.25">
      <c r="B5" s="179"/>
      <c r="C5" s="179"/>
      <c r="D5" s="184"/>
      <c r="E5" s="185"/>
      <c r="F5" s="185"/>
      <c r="G5" s="185"/>
      <c r="H5" s="185"/>
      <c r="I5" s="185"/>
      <c r="J5" s="186"/>
      <c r="K5" s="186"/>
      <c r="L5" s="187"/>
    </row>
    <row r="6" spans="2:13" ht="21.75" customHeight="1" x14ac:dyDescent="0.25">
      <c r="B6" s="179"/>
      <c r="C6" s="179"/>
      <c r="D6" s="188"/>
      <c r="E6" s="189"/>
      <c r="F6" s="189"/>
      <c r="G6" s="189"/>
      <c r="H6" s="189"/>
      <c r="I6" s="189"/>
      <c r="J6" s="190"/>
      <c r="K6" s="190"/>
      <c r="L6" s="191"/>
    </row>
    <row r="7" spans="2:13" ht="30" customHeight="1" x14ac:dyDescent="0.25">
      <c r="B7" s="192" t="s">
        <v>1320</v>
      </c>
      <c r="C7" s="193"/>
      <c r="D7" s="193"/>
      <c r="E7" s="193"/>
      <c r="F7" s="193"/>
      <c r="G7" s="193"/>
      <c r="H7" s="193"/>
      <c r="I7" s="193"/>
      <c r="J7" s="193"/>
      <c r="K7" s="193"/>
      <c r="L7" s="194"/>
    </row>
    <row r="8" spans="2:13" ht="20.100000000000001" customHeight="1" x14ac:dyDescent="0.25">
      <c r="B8" s="195" t="s">
        <v>5</v>
      </c>
      <c r="C8" s="195"/>
      <c r="D8" s="195"/>
      <c r="E8" s="195"/>
      <c r="F8" s="195"/>
      <c r="G8" s="195"/>
      <c r="H8" s="195"/>
      <c r="I8" s="195"/>
      <c r="J8" s="195"/>
      <c r="K8" s="195"/>
      <c r="L8" s="195"/>
    </row>
    <row r="9" spans="2:13" ht="20.100000000000001" customHeight="1" x14ac:dyDescent="0.25">
      <c r="B9" s="195" t="s">
        <v>6</v>
      </c>
      <c r="C9" s="195"/>
      <c r="D9" s="196"/>
      <c r="E9" s="196"/>
      <c r="F9" s="196"/>
      <c r="G9" s="196"/>
      <c r="H9" s="196"/>
      <c r="I9" s="196"/>
      <c r="J9" s="196"/>
      <c r="K9" s="196"/>
      <c r="L9" s="196"/>
    </row>
    <row r="10" spans="2:13" ht="20.100000000000001" customHeight="1" x14ac:dyDescent="0.25">
      <c r="B10" s="195" t="s">
        <v>7</v>
      </c>
      <c r="C10" s="195"/>
      <c r="D10" s="196"/>
      <c r="E10" s="196"/>
      <c r="F10" s="196"/>
      <c r="G10" s="196"/>
      <c r="H10" s="196"/>
      <c r="I10" s="196"/>
      <c r="J10" s="196"/>
      <c r="K10" s="196"/>
      <c r="L10" s="196"/>
      <c r="M10" s="4"/>
    </row>
    <row r="11" spans="2:13" x14ac:dyDescent="0.25">
      <c r="B11" s="71" t="s">
        <v>8</v>
      </c>
      <c r="C11" s="197" t="s">
        <v>9</v>
      </c>
      <c r="D11" s="197"/>
      <c r="E11" s="197"/>
      <c r="F11" s="197"/>
      <c r="G11" s="197"/>
      <c r="H11" s="197"/>
      <c r="I11" s="197"/>
      <c r="J11" s="117" t="s">
        <v>10</v>
      </c>
      <c r="K11" s="117" t="s">
        <v>11</v>
      </c>
      <c r="L11" s="117" t="s">
        <v>12</v>
      </c>
    </row>
    <row r="12" spans="2:13" s="33" customFormat="1" ht="41.25" customHeight="1" x14ac:dyDescent="0.25">
      <c r="B12" s="26">
        <v>1</v>
      </c>
      <c r="C12" s="204" t="s">
        <v>1304</v>
      </c>
      <c r="D12" s="204"/>
      <c r="E12" s="204"/>
      <c r="F12" s="204"/>
      <c r="G12" s="204"/>
      <c r="H12" s="204"/>
      <c r="I12" s="204"/>
      <c r="J12" s="24"/>
      <c r="K12" s="118"/>
      <c r="L12" s="118"/>
    </row>
    <row r="13" spans="2:13" s="33" customFormat="1" ht="41.25" customHeight="1" x14ac:dyDescent="0.25">
      <c r="B13" s="26">
        <v>2</v>
      </c>
      <c r="C13" s="204" t="s">
        <v>1305</v>
      </c>
      <c r="D13" s="204"/>
      <c r="E13" s="204"/>
      <c r="F13" s="204"/>
      <c r="G13" s="204"/>
      <c r="H13" s="204"/>
      <c r="I13" s="204"/>
      <c r="J13" s="24"/>
      <c r="K13" s="118"/>
      <c r="L13" s="118"/>
    </row>
    <row r="14" spans="2:13" s="33" customFormat="1" ht="41.25" customHeight="1" x14ac:dyDescent="0.25">
      <c r="B14" s="26">
        <v>3</v>
      </c>
      <c r="C14" s="175" t="s">
        <v>1306</v>
      </c>
      <c r="D14" s="175"/>
      <c r="E14" s="175"/>
      <c r="F14" s="175"/>
      <c r="G14" s="175"/>
      <c r="H14" s="175"/>
      <c r="I14" s="175"/>
      <c r="J14" s="24"/>
      <c r="K14" s="118"/>
      <c r="L14" s="118"/>
    </row>
    <row r="15" spans="2:13" s="33" customFormat="1" ht="41.25" customHeight="1" x14ac:dyDescent="0.25">
      <c r="B15" s="26">
        <v>4</v>
      </c>
      <c r="C15" s="204" t="s">
        <v>1307</v>
      </c>
      <c r="D15" s="204"/>
      <c r="E15" s="204"/>
      <c r="F15" s="204"/>
      <c r="G15" s="204"/>
      <c r="H15" s="204"/>
      <c r="I15" s="204"/>
      <c r="J15" s="24"/>
      <c r="K15" s="118"/>
      <c r="L15" s="118"/>
    </row>
    <row r="16" spans="2:13" s="33" customFormat="1" ht="41.25" customHeight="1" x14ac:dyDescent="0.25">
      <c r="B16" s="26">
        <v>5</v>
      </c>
      <c r="C16" s="175" t="s">
        <v>1308</v>
      </c>
      <c r="D16" s="175"/>
      <c r="E16" s="175"/>
      <c r="F16" s="175"/>
      <c r="G16" s="175"/>
      <c r="H16" s="175"/>
      <c r="I16" s="175"/>
      <c r="J16" s="24"/>
      <c r="K16" s="118"/>
      <c r="L16" s="118"/>
    </row>
    <row r="17" spans="2:12" s="33" customFormat="1" ht="41.25" customHeight="1" x14ac:dyDescent="0.25">
      <c r="B17" s="26">
        <v>6</v>
      </c>
      <c r="C17" s="175" t="s">
        <v>1321</v>
      </c>
      <c r="D17" s="175"/>
      <c r="E17" s="175"/>
      <c r="F17" s="175"/>
      <c r="G17" s="175"/>
      <c r="H17" s="175"/>
      <c r="I17" s="175"/>
      <c r="J17" s="24"/>
      <c r="K17" s="118"/>
      <c r="L17" s="118"/>
    </row>
    <row r="18" spans="2:12" s="33" customFormat="1" ht="41.25" customHeight="1" x14ac:dyDescent="0.25">
      <c r="B18" s="26">
        <v>7</v>
      </c>
      <c r="C18" s="175" t="s">
        <v>1322</v>
      </c>
      <c r="D18" s="175"/>
      <c r="E18" s="175"/>
      <c r="F18" s="175"/>
      <c r="G18" s="175"/>
      <c r="H18" s="175"/>
      <c r="I18" s="175"/>
      <c r="J18" s="24"/>
      <c r="K18" s="118"/>
      <c r="L18" s="118"/>
    </row>
    <row r="19" spans="2:12" s="33" customFormat="1" ht="41.25" customHeight="1" x14ac:dyDescent="0.25">
      <c r="B19" s="26">
        <v>8</v>
      </c>
      <c r="C19" s="175" t="s">
        <v>1310</v>
      </c>
      <c r="D19" s="175"/>
      <c r="E19" s="175"/>
      <c r="F19" s="175"/>
      <c r="G19" s="175"/>
      <c r="H19" s="175"/>
      <c r="I19" s="175"/>
      <c r="J19" s="24"/>
      <c r="K19" s="118"/>
      <c r="L19" s="118"/>
    </row>
    <row r="20" spans="2:12" s="33" customFormat="1" ht="41.25" customHeight="1" x14ac:dyDescent="0.25">
      <c r="B20" s="26">
        <v>9</v>
      </c>
      <c r="C20" s="175" t="s">
        <v>1311</v>
      </c>
      <c r="D20" s="175"/>
      <c r="E20" s="175"/>
      <c r="F20" s="175"/>
      <c r="G20" s="175"/>
      <c r="H20" s="175"/>
      <c r="I20" s="175"/>
      <c r="J20" s="24"/>
      <c r="K20" s="118"/>
      <c r="L20" s="118"/>
    </row>
    <row r="21" spans="2:12" s="33" customFormat="1" ht="41.25" customHeight="1" x14ac:dyDescent="0.25">
      <c r="B21" s="26">
        <v>10</v>
      </c>
      <c r="C21" s="175" t="s">
        <v>57</v>
      </c>
      <c r="D21" s="175"/>
      <c r="E21" s="175"/>
      <c r="F21" s="175"/>
      <c r="G21" s="175"/>
      <c r="H21" s="175"/>
      <c r="I21" s="175"/>
      <c r="J21" s="24"/>
      <c r="K21" s="118"/>
      <c r="L21" s="118"/>
    </row>
    <row r="22" spans="2:12" s="33" customFormat="1" ht="41.25" customHeight="1" x14ac:dyDescent="0.25">
      <c r="B22" s="10" t="s">
        <v>171</v>
      </c>
      <c r="C22" s="175" t="s">
        <v>59</v>
      </c>
      <c r="D22" s="175"/>
      <c r="E22" s="175"/>
      <c r="F22" s="175"/>
      <c r="G22" s="175"/>
      <c r="H22" s="175"/>
      <c r="I22" s="175"/>
      <c r="J22" s="24"/>
      <c r="K22" s="118"/>
      <c r="L22" s="118"/>
    </row>
    <row r="23" spans="2:12" ht="75" customHeight="1" x14ac:dyDescent="0.25">
      <c r="B23" s="174" t="s">
        <v>60</v>
      </c>
      <c r="C23" s="174"/>
      <c r="D23" s="174"/>
      <c r="E23" s="174"/>
      <c r="F23" s="174"/>
      <c r="G23" s="174"/>
      <c r="H23" s="174"/>
      <c r="I23" s="174"/>
      <c r="J23" s="171" t="s">
        <v>61</v>
      </c>
      <c r="K23" s="172"/>
      <c r="L23" s="173"/>
    </row>
  </sheetData>
  <mergeCells count="23">
    <mergeCell ref="C22:I22"/>
    <mergeCell ref="B23:I23"/>
    <mergeCell ref="J23:L23"/>
    <mergeCell ref="C17:I17"/>
    <mergeCell ref="C15:I15"/>
    <mergeCell ref="C16:I16"/>
    <mergeCell ref="C18:I18"/>
    <mergeCell ref="C19:I19"/>
    <mergeCell ref="C20:I20"/>
    <mergeCell ref="C21:I21"/>
    <mergeCell ref="C14:I14"/>
    <mergeCell ref="B2:C6"/>
    <mergeCell ref="D2:L6"/>
    <mergeCell ref="B7:L7"/>
    <mergeCell ref="B8:C8"/>
    <mergeCell ref="D8:L8"/>
    <mergeCell ref="B9:C9"/>
    <mergeCell ref="D9:L9"/>
    <mergeCell ref="B10:C10"/>
    <mergeCell ref="D10:L10"/>
    <mergeCell ref="C11:I11"/>
    <mergeCell ref="C12:I12"/>
    <mergeCell ref="C13:I13"/>
  </mergeCells>
  <hyperlinks>
    <hyperlink ref="M3" location="'HARCAMA BİRİMLERİ ÖMK LİSTELERİ'!A1" display="Ana Sayfa"/>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9C71"/>
  </sheetPr>
  <dimension ref="B1:M26"/>
  <sheetViews>
    <sheetView workbookViewId="0"/>
  </sheetViews>
  <sheetFormatPr defaultRowHeight="15" x14ac:dyDescent="0.25"/>
  <cols>
    <col min="1" max="1" width="3.140625" customWidth="1"/>
    <col min="10" max="11" width="15.7109375" customWidth="1"/>
    <col min="12" max="12" width="30.42578125" customWidth="1"/>
  </cols>
  <sheetData>
    <row r="1" spans="2:13" ht="8.25" customHeight="1" x14ac:dyDescent="0.25"/>
    <row r="2" spans="2:13" x14ac:dyDescent="0.25">
      <c r="B2" s="179"/>
      <c r="C2" s="179"/>
      <c r="D2" s="180" t="s">
        <v>1323</v>
      </c>
      <c r="E2" s="181"/>
      <c r="F2" s="181"/>
      <c r="G2" s="181"/>
      <c r="H2" s="181"/>
      <c r="I2" s="181"/>
      <c r="J2" s="182"/>
      <c r="K2" s="182"/>
      <c r="L2" s="183"/>
    </row>
    <row r="3" spans="2:13" x14ac:dyDescent="0.25">
      <c r="B3" s="179"/>
      <c r="C3" s="179"/>
      <c r="D3" s="184"/>
      <c r="E3" s="316"/>
      <c r="F3" s="316"/>
      <c r="G3" s="316"/>
      <c r="H3" s="316"/>
      <c r="I3" s="316"/>
      <c r="J3" s="186"/>
      <c r="K3" s="186"/>
      <c r="L3" s="187"/>
      <c r="M3" s="1" t="s">
        <v>3</v>
      </c>
    </row>
    <row r="4" spans="2:13" x14ac:dyDescent="0.25">
      <c r="B4" s="179"/>
      <c r="C4" s="179"/>
      <c r="D4" s="184"/>
      <c r="E4" s="316"/>
      <c r="F4" s="316"/>
      <c r="G4" s="316"/>
      <c r="H4" s="316"/>
      <c r="I4" s="316"/>
      <c r="J4" s="186"/>
      <c r="K4" s="186"/>
      <c r="L4" s="187"/>
    </row>
    <row r="5" spans="2:13" x14ac:dyDescent="0.25">
      <c r="B5" s="179"/>
      <c r="C5" s="179"/>
      <c r="D5" s="184"/>
      <c r="E5" s="316"/>
      <c r="F5" s="316"/>
      <c r="G5" s="316"/>
      <c r="H5" s="316"/>
      <c r="I5" s="316"/>
      <c r="J5" s="186"/>
      <c r="K5" s="186"/>
      <c r="L5" s="187"/>
    </row>
    <row r="6" spans="2:13" x14ac:dyDescent="0.25">
      <c r="B6" s="179"/>
      <c r="C6" s="179"/>
      <c r="D6" s="188"/>
      <c r="E6" s="189"/>
      <c r="F6" s="189"/>
      <c r="G6" s="189"/>
      <c r="H6" s="189"/>
      <c r="I6" s="189"/>
      <c r="J6" s="190"/>
      <c r="K6" s="190"/>
      <c r="L6" s="191"/>
    </row>
    <row r="7" spans="2:13" ht="18.75" x14ac:dyDescent="0.25">
      <c r="B7" s="317" t="s">
        <v>1324</v>
      </c>
      <c r="C7" s="318"/>
      <c r="D7" s="318"/>
      <c r="E7" s="318"/>
      <c r="F7" s="318"/>
      <c r="G7" s="318"/>
      <c r="H7" s="318"/>
      <c r="I7" s="318"/>
      <c r="J7" s="318"/>
      <c r="K7" s="318"/>
      <c r="L7" s="319"/>
    </row>
    <row r="8" spans="2:13" ht="15.75" x14ac:dyDescent="0.25">
      <c r="B8" s="195" t="s">
        <v>5</v>
      </c>
      <c r="C8" s="195"/>
      <c r="D8" s="195"/>
      <c r="E8" s="195"/>
      <c r="F8" s="195"/>
      <c r="G8" s="195"/>
      <c r="H8" s="195"/>
      <c r="I8" s="195"/>
      <c r="J8" s="195"/>
      <c r="K8" s="195"/>
      <c r="L8" s="195"/>
    </row>
    <row r="9" spans="2:13" ht="15.75" x14ac:dyDescent="0.25">
      <c r="B9" s="195" t="s">
        <v>6</v>
      </c>
      <c r="C9" s="195"/>
      <c r="D9" s="196"/>
      <c r="E9" s="196"/>
      <c r="F9" s="196"/>
      <c r="G9" s="196"/>
      <c r="H9" s="196"/>
      <c r="I9" s="196"/>
      <c r="J9" s="196"/>
      <c r="K9" s="196"/>
      <c r="L9" s="196"/>
    </row>
    <row r="10" spans="2:13" ht="15.75" x14ac:dyDescent="0.25">
      <c r="B10" s="195" t="s">
        <v>7</v>
      </c>
      <c r="C10" s="195"/>
      <c r="D10" s="196"/>
      <c r="E10" s="196"/>
      <c r="F10" s="196"/>
      <c r="G10" s="196"/>
      <c r="H10" s="196"/>
      <c r="I10" s="196"/>
      <c r="J10" s="196"/>
      <c r="K10" s="196"/>
      <c r="L10" s="196"/>
    </row>
    <row r="11" spans="2:13" ht="15.75" x14ac:dyDescent="0.25">
      <c r="B11" s="71" t="s">
        <v>8</v>
      </c>
      <c r="C11" s="197" t="s">
        <v>9</v>
      </c>
      <c r="D11" s="197"/>
      <c r="E11" s="197"/>
      <c r="F11" s="197"/>
      <c r="G11" s="197"/>
      <c r="H11" s="197"/>
      <c r="I11" s="197"/>
      <c r="J11" s="120" t="s">
        <v>10</v>
      </c>
      <c r="K11" s="120" t="s">
        <v>11</v>
      </c>
      <c r="L11" s="120" t="s">
        <v>12</v>
      </c>
    </row>
    <row r="12" spans="2:13" ht="24.95" customHeight="1" x14ac:dyDescent="0.25">
      <c r="B12" s="10" t="s">
        <v>175</v>
      </c>
      <c r="C12" s="219" t="s">
        <v>1079</v>
      </c>
      <c r="D12" s="219"/>
      <c r="E12" s="219"/>
      <c r="F12" s="219"/>
      <c r="G12" s="219"/>
      <c r="H12" s="219"/>
      <c r="I12" s="219"/>
      <c r="J12" s="58"/>
      <c r="K12" s="121"/>
      <c r="L12" s="121"/>
    </row>
    <row r="13" spans="2:13" ht="24.95" customHeight="1" x14ac:dyDescent="0.25">
      <c r="B13" s="10" t="s">
        <v>14</v>
      </c>
      <c r="C13" s="219" t="s">
        <v>1080</v>
      </c>
      <c r="D13" s="219"/>
      <c r="E13" s="219"/>
      <c r="F13" s="219"/>
      <c r="G13" s="219"/>
      <c r="H13" s="219"/>
      <c r="I13" s="219"/>
      <c r="J13" s="58"/>
      <c r="K13" s="121"/>
      <c r="L13" s="121"/>
    </row>
    <row r="14" spans="2:13" ht="24.95" customHeight="1" x14ac:dyDescent="0.25">
      <c r="B14" s="10" t="s">
        <v>16</v>
      </c>
      <c r="C14" s="219" t="s">
        <v>1325</v>
      </c>
      <c r="D14" s="219"/>
      <c r="E14" s="219"/>
      <c r="F14" s="219"/>
      <c r="G14" s="219"/>
      <c r="H14" s="219"/>
      <c r="I14" s="219"/>
      <c r="J14" s="58"/>
      <c r="K14" s="121"/>
      <c r="L14" s="121"/>
    </row>
    <row r="15" spans="2:13" ht="24.95" customHeight="1" x14ac:dyDescent="0.25">
      <c r="B15" s="10" t="s">
        <v>18</v>
      </c>
      <c r="C15" s="204" t="s">
        <v>323</v>
      </c>
      <c r="D15" s="204"/>
      <c r="E15" s="204"/>
      <c r="F15" s="204"/>
      <c r="G15" s="204"/>
      <c r="H15" s="204"/>
      <c r="I15" s="204"/>
      <c r="J15" s="58"/>
      <c r="K15" s="121"/>
      <c r="L15" s="121"/>
    </row>
    <row r="16" spans="2:13" ht="24.95" customHeight="1" x14ac:dyDescent="0.25">
      <c r="B16" s="10" t="s">
        <v>20</v>
      </c>
      <c r="C16" s="204" t="s">
        <v>1326</v>
      </c>
      <c r="D16" s="204"/>
      <c r="E16" s="204"/>
      <c r="F16" s="204"/>
      <c r="G16" s="204"/>
      <c r="H16" s="204"/>
      <c r="I16" s="204"/>
      <c r="J16" s="58"/>
      <c r="K16" s="121"/>
      <c r="L16" s="121"/>
    </row>
    <row r="17" spans="2:12" ht="24.95" customHeight="1" x14ac:dyDescent="0.25">
      <c r="B17" s="10" t="s">
        <v>22</v>
      </c>
      <c r="C17" s="223" t="s">
        <v>1327</v>
      </c>
      <c r="D17" s="223"/>
      <c r="E17" s="223"/>
      <c r="F17" s="223"/>
      <c r="G17" s="223"/>
      <c r="H17" s="223"/>
      <c r="I17" s="223"/>
      <c r="J17" s="58"/>
      <c r="K17" s="121"/>
      <c r="L17" s="121"/>
    </row>
    <row r="18" spans="2:12" ht="24.95" customHeight="1" x14ac:dyDescent="0.25">
      <c r="B18" s="10" t="s">
        <v>44</v>
      </c>
      <c r="C18" s="175" t="s">
        <v>1328</v>
      </c>
      <c r="D18" s="175"/>
      <c r="E18" s="175"/>
      <c r="F18" s="175"/>
      <c r="G18" s="175"/>
      <c r="H18" s="175"/>
      <c r="I18" s="175"/>
      <c r="J18" s="58"/>
      <c r="K18" s="121"/>
      <c r="L18" s="121"/>
    </row>
    <row r="19" spans="2:12" ht="24.95" customHeight="1" x14ac:dyDescent="0.25">
      <c r="B19" s="10" t="s">
        <v>46</v>
      </c>
      <c r="C19" s="176" t="s">
        <v>1329</v>
      </c>
      <c r="D19" s="177"/>
      <c r="E19" s="177"/>
      <c r="F19" s="177"/>
      <c r="G19" s="177"/>
      <c r="H19" s="177"/>
      <c r="I19" s="178"/>
      <c r="J19" s="58"/>
      <c r="K19" s="121"/>
      <c r="L19" s="121"/>
    </row>
    <row r="20" spans="2:12" ht="24.95" customHeight="1" x14ac:dyDescent="0.25">
      <c r="B20" s="10" t="s">
        <v>48</v>
      </c>
      <c r="C20" s="175" t="s">
        <v>1330</v>
      </c>
      <c r="D20" s="175"/>
      <c r="E20" s="175"/>
      <c r="F20" s="175"/>
      <c r="G20" s="175"/>
      <c r="H20" s="175"/>
      <c r="I20" s="175"/>
      <c r="J20" s="58"/>
      <c r="K20" s="121"/>
      <c r="L20" s="121"/>
    </row>
    <row r="21" spans="2:12" ht="24.95" customHeight="1" x14ac:dyDescent="0.25">
      <c r="B21" s="10" t="s">
        <v>50</v>
      </c>
      <c r="C21" s="175" t="s">
        <v>1331</v>
      </c>
      <c r="D21" s="175"/>
      <c r="E21" s="175"/>
      <c r="F21" s="175"/>
      <c r="G21" s="175"/>
      <c r="H21" s="175"/>
      <c r="I21" s="175"/>
      <c r="J21" s="58"/>
      <c r="K21" s="121"/>
      <c r="L21" s="121"/>
    </row>
    <row r="22" spans="2:12" ht="37.5" customHeight="1" x14ac:dyDescent="0.25">
      <c r="B22" s="10" t="s">
        <v>52</v>
      </c>
      <c r="C22" s="220" t="s">
        <v>53</v>
      </c>
      <c r="D22" s="221"/>
      <c r="E22" s="221"/>
      <c r="F22" s="221"/>
      <c r="G22" s="221"/>
      <c r="H22" s="221"/>
      <c r="I22" s="222"/>
      <c r="J22" s="58"/>
      <c r="K22" s="121"/>
      <c r="L22" s="121"/>
    </row>
    <row r="23" spans="2:12" ht="39.75" customHeight="1" x14ac:dyDescent="0.25">
      <c r="B23" s="10" t="s">
        <v>54</v>
      </c>
      <c r="C23" s="175" t="s">
        <v>55</v>
      </c>
      <c r="D23" s="175"/>
      <c r="E23" s="175"/>
      <c r="F23" s="175"/>
      <c r="G23" s="175"/>
      <c r="H23" s="175"/>
      <c r="I23" s="175"/>
      <c r="J23" s="58"/>
      <c r="K23" s="121"/>
      <c r="L23" s="121"/>
    </row>
    <row r="24" spans="2:12" ht="40.5" customHeight="1" x14ac:dyDescent="0.25">
      <c r="B24" s="10" t="s">
        <v>56</v>
      </c>
      <c r="C24" s="175" t="s">
        <v>57</v>
      </c>
      <c r="D24" s="175"/>
      <c r="E24" s="175"/>
      <c r="F24" s="175"/>
      <c r="G24" s="175"/>
      <c r="H24" s="175"/>
      <c r="I24" s="175"/>
      <c r="J24" s="58"/>
      <c r="K24" s="121"/>
      <c r="L24" s="121"/>
    </row>
    <row r="25" spans="2:12" ht="24.95" customHeight="1" x14ac:dyDescent="0.25">
      <c r="B25" s="10" t="s">
        <v>58</v>
      </c>
      <c r="C25" s="175" t="s">
        <v>59</v>
      </c>
      <c r="D25" s="175"/>
      <c r="E25" s="175"/>
      <c r="F25" s="175"/>
      <c r="G25" s="175"/>
      <c r="H25" s="175"/>
      <c r="I25" s="175"/>
      <c r="J25" s="58"/>
      <c r="K25" s="121"/>
      <c r="L25" s="121"/>
    </row>
    <row r="26" spans="2:12" ht="74.25" customHeight="1" x14ac:dyDescent="0.25">
      <c r="B26" s="174" t="s">
        <v>60</v>
      </c>
      <c r="C26" s="174"/>
      <c r="D26" s="174"/>
      <c r="E26" s="174"/>
      <c r="F26" s="174"/>
      <c r="G26" s="174"/>
      <c r="H26" s="174"/>
      <c r="I26" s="174"/>
      <c r="J26" s="171" t="s">
        <v>61</v>
      </c>
      <c r="K26" s="172"/>
      <c r="L26" s="173"/>
    </row>
  </sheetData>
  <mergeCells count="26">
    <mergeCell ref="J26:L26"/>
    <mergeCell ref="C21:I21"/>
    <mergeCell ref="C22:I22"/>
    <mergeCell ref="C23:I23"/>
    <mergeCell ref="C24:I24"/>
    <mergeCell ref="C25:I25"/>
    <mergeCell ref="B26:I26"/>
    <mergeCell ref="C20:I20"/>
    <mergeCell ref="B10:C10"/>
    <mergeCell ref="D10:L10"/>
    <mergeCell ref="C11:I11"/>
    <mergeCell ref="C12:I12"/>
    <mergeCell ref="C13:I13"/>
    <mergeCell ref="C14:I14"/>
    <mergeCell ref="C15:I15"/>
    <mergeCell ref="C16:I16"/>
    <mergeCell ref="C17:I17"/>
    <mergeCell ref="C18:I18"/>
    <mergeCell ref="C19:I19"/>
    <mergeCell ref="B9:C9"/>
    <mergeCell ref="D9:L9"/>
    <mergeCell ref="B2:C6"/>
    <mergeCell ref="D2:L6"/>
    <mergeCell ref="B7:L7"/>
    <mergeCell ref="B8:C8"/>
    <mergeCell ref="D8:L8"/>
  </mergeCells>
  <hyperlinks>
    <hyperlink ref="M3" location="'HARCAMA BİRİMLERİ ÖMK LİSTELERİ'!A1" display="Ana Sayfa"/>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79</vt:i4>
      </vt:variant>
    </vt:vector>
  </HeadingPairs>
  <TitlesOfParts>
    <vt:vector size="79" baseType="lpstr">
      <vt:lpstr>HARCAMA BİRİMLERİ ÖMK LİSTELERİ</vt:lpstr>
      <vt:lpstr>EK-68</vt:lpstr>
      <vt:lpstr>EK-67</vt:lpstr>
      <vt:lpstr>EK-66</vt:lpstr>
      <vt:lpstr>EK-65</vt:lpstr>
      <vt:lpstr>EK-64</vt:lpstr>
      <vt:lpstr>EK-63</vt:lpstr>
      <vt:lpstr>EK-62</vt:lpstr>
      <vt:lpstr>EK-61</vt:lpstr>
      <vt:lpstr>EK-60</vt:lpstr>
      <vt:lpstr>EK-59</vt:lpstr>
      <vt:lpstr>EK-58</vt:lpstr>
      <vt:lpstr>EK-57</vt:lpstr>
      <vt:lpstr>EK-56</vt:lpstr>
      <vt:lpstr>EK-55</vt:lpstr>
      <vt:lpstr>EK-54</vt:lpstr>
      <vt:lpstr>EK-53</vt:lpstr>
      <vt:lpstr>EK-52</vt:lpstr>
      <vt:lpstr>EK-51</vt:lpstr>
      <vt:lpstr>EK-50</vt:lpstr>
      <vt:lpstr>EK-49</vt:lpstr>
      <vt:lpstr>EK-48</vt:lpstr>
      <vt:lpstr>EK-47</vt:lpstr>
      <vt:lpstr>EK-46</vt:lpstr>
      <vt:lpstr>EK-45</vt:lpstr>
      <vt:lpstr>EK44</vt:lpstr>
      <vt:lpstr>EK-43</vt:lpstr>
      <vt:lpstr>EK-42</vt:lpstr>
      <vt:lpstr>EK-41</vt:lpstr>
      <vt:lpstr>EK-40</vt:lpstr>
      <vt:lpstr>EK-39</vt:lpstr>
      <vt:lpstr>EK-38</vt:lpstr>
      <vt:lpstr>EK-37</vt:lpstr>
      <vt:lpstr>EK-36</vt:lpstr>
      <vt:lpstr>EK-35</vt:lpstr>
      <vt:lpstr>EK-34</vt:lpstr>
      <vt:lpstr>EK-33</vt:lpstr>
      <vt:lpstr>EK-32</vt:lpstr>
      <vt:lpstr>EK-31</vt:lpstr>
      <vt:lpstr>EK-30</vt:lpstr>
      <vt:lpstr>EK-29</vt:lpstr>
      <vt:lpstr>EK-28</vt:lpstr>
      <vt:lpstr>EK-27</vt:lpstr>
      <vt:lpstr>EK-26</vt:lpstr>
      <vt:lpstr>EK-25</vt:lpstr>
      <vt:lpstr>EK-24</vt:lpstr>
      <vt:lpstr>EK-23</vt:lpstr>
      <vt:lpstr>EK-22</vt:lpstr>
      <vt:lpstr>EK-21</vt:lpstr>
      <vt:lpstr>EK-20</vt:lpstr>
      <vt:lpstr>EK-19</vt:lpstr>
      <vt:lpstr>EK-18</vt:lpstr>
      <vt:lpstr>EK-17</vt:lpstr>
      <vt:lpstr>EK-16</vt:lpstr>
      <vt:lpstr>EK-15</vt:lpstr>
      <vt:lpstr>EK-14</vt:lpstr>
      <vt:lpstr>EK-13</vt:lpstr>
      <vt:lpstr>EK-12</vt:lpstr>
      <vt:lpstr>EK-11</vt:lpstr>
      <vt:lpstr>EK-10</vt:lpstr>
      <vt:lpstr>EK-9</vt:lpstr>
      <vt:lpstr>EK-8</vt:lpstr>
      <vt:lpstr>EK-7</vt:lpstr>
      <vt:lpstr>EK-6</vt:lpstr>
      <vt:lpstr>EK-1</vt:lpstr>
      <vt:lpstr>EK-2</vt:lpstr>
      <vt:lpstr>EK-3</vt:lpstr>
      <vt:lpstr>EK-4</vt:lpstr>
      <vt:lpstr>EK-5</vt:lpstr>
      <vt:lpstr>EK-69</vt:lpstr>
      <vt:lpstr>EK-70</vt:lpstr>
      <vt:lpstr>EK-71</vt:lpstr>
      <vt:lpstr>EK-72</vt:lpstr>
      <vt:lpstr>EK-73</vt:lpstr>
      <vt:lpstr>EK-74</vt:lpstr>
      <vt:lpstr>EK-75</vt:lpstr>
      <vt:lpstr>EK-76</vt:lpstr>
      <vt:lpstr>EK-77</vt:lpstr>
      <vt:lpstr>EK-78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dc:creator>
  <cp:lastModifiedBy>FURKAN DEMIR</cp:lastModifiedBy>
  <dcterms:created xsi:type="dcterms:W3CDTF">2026-10-22T06:35:26Z</dcterms:created>
  <dcterms:modified xsi:type="dcterms:W3CDTF">2026-10-23T14:21:18Z</dcterms:modified>
</cp:coreProperties>
</file>